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saki-lgfs01\美咲町\1019理財課\00_移行用\04　予算の編成及び執行調整に関すること\2023（令和５年度）\01　県への提出物\20230928　○【10／6〆】令和３年度財政状況資料集の作成について（2回目・地方公会計関係）\"/>
    </mc:Choice>
  </mc:AlternateContent>
  <bookViews>
    <workbookView xWindow="0" yWindow="0" windowWidth="20490" windowHeight="7155" tabRatio="742"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A7" i="12" l="1"/>
  <c r="AA8" i="12"/>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W102" i="12"/>
  <c r="CR102" i="12"/>
  <c r="AU88" i="12"/>
  <c r="AP88" i="12"/>
  <c r="AA86" i="12"/>
  <c r="AA85" i="12"/>
  <c r="AA84" i="12"/>
  <c r="AA83" i="12"/>
  <c r="AA82" i="12"/>
  <c r="AA81" i="12"/>
  <c r="AA79" i="12"/>
  <c r="AA78" i="12"/>
  <c r="AA77" i="12"/>
  <c r="AA76" i="12"/>
  <c r="AA75" i="12"/>
  <c r="AA74" i="12"/>
  <c r="AA73" i="12"/>
  <c r="AA72" i="12"/>
  <c r="AA71" i="12"/>
  <c r="AA70" i="12"/>
  <c r="AA69" i="12"/>
  <c r="AA68" i="12"/>
  <c r="AU63" i="12"/>
  <c r="AP63" i="12"/>
  <c r="AA37" i="12"/>
  <c r="AA36" i="12"/>
  <c r="AA35" i="12"/>
  <c r="AA34" i="12"/>
  <c r="AA33" i="12"/>
  <c r="AA32" i="12"/>
  <c r="AA31" i="12"/>
  <c r="AA30" i="12"/>
  <c r="AA29" i="12"/>
  <c r="AA28" i="12"/>
  <c r="AP23" i="12"/>
  <c r="AA13" i="12"/>
  <c r="AA11" i="12"/>
  <c r="AA9"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G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 r="AA23" i="12" l="1"/>
</calcChain>
</file>

<file path=xl/sharedStrings.xml><?xml version="1.0" encoding="utf-8"?>
<sst xmlns="http://schemas.openxmlformats.org/spreadsheetml/2006/main" count="1303" uniqueCount="645">
  <si>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</si>
  <si>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</si>
  <si>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</si>
  <si>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</si>
  <si>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</si>
  <si>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</si>
  <si>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</si>
  <si>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</si>
  <si>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</si>
  <si>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</si>
  <si>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</si>
  <si>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</si>
  <si>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</si>
  <si>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</si>
  <si>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</si>
  <si>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</si>
  <si>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</si>
  <si>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</si>
  <si>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</si>
  <si>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</si>
  <si>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</si>
  <si>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</si>
  <si>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</si>
  <si>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</si>
  <si>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</si>
  <si>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</si>
  <si>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</si>
  <si>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</si>
  <si>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</si>
  <si>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</si>
  <si>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</si>
  <si>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</si>
  <si>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</si>
  <si>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</si>
  <si>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</si>
  <si>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</si>
  <si>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</si>
  <si>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</si>
  <si>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</si>
  <si>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</si>
  <si>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</si>
  <si>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</si>
  <si>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</si>
  <si>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</si>
  <si>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</si>
  <si>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</si>
  <si>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</si>
  <si>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</si>
  <si>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</si>
  <si>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</si>
  <si>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</si>
  <si>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</si>
  <si>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</si>
  <si>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</si>
  <si>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</si>
  <si>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</si>
  <si>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</si>
  <si>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</si>
  <si>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</si>
  <si>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</si>
  <si>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</si>
  <si>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</si>
  <si>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</si>
  <si>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</si>
  <si>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</si>
  <si>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</si>
  <si>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</si>
  <si>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</si>
  <si>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</si>
  <si>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</si>
  <si>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</si>
  <si>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</si>
  <si>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</si>
  <si>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</si>
  <si>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</si>
  <si>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</si>
  <si>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</si>
  <si>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</si>
  <si>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</si>
  <si>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</si>
  <si>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</si>
  <si>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</si>
  <si>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</si>
  <si>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</si>
  <si>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</si>
  <si>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</si>
  <si>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</si>
  <si>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</si>
  <si>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</si>
  <si>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</si>
  <si>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</si>
  <si>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</si>
  <si>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</si>
  <si>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</si>
  <si>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</si>
  <si>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</si>
  <si>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</si>
  <si>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</si>
  <si>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</si>
  <si>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</si>
  <si>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</si>
  <si>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</si>
  <si>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</si>
  <si>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</si>
  <si>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</si>
  <si>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</si>
  <si>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</si>
  <si>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</si>
  <si>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</si>
  <si>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</si>
  <si>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</si>
  <si>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</si>
  <si>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</si>
  <si>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</si>
  <si>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</si>
  <si>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</si>
  <si>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</si>
  <si>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</si>
  <si>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</si>
  <si>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</si>
  <si>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</si>
  <si>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</si>
  <si>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</si>
  <si>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</si>
  <si>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</si>
  <si>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</si>
  <si>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</si>
  <si>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</si>
  <si>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</si>
  <si>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</si>
  <si>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</si>
  <si>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</si>
  <si>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</si>
  <si>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</si>
  <si>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</si>
  <si>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</si>
  <si>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</si>
  <si>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</si>
  <si>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</si>
  <si>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</si>
  <si>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</si>
  <si>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</si>
  <si>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</si>
  <si>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</si>
  <si>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</si>
  <si>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</si>
  <si>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</si>
  <si>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</si>
  <si>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</si>
  <si>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</si>
  <si>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</si>
  <si>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</si>
  <si>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</si>
  <si>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</si>
  <si>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</si>
  <si>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</si>
  <si>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</si>
  <si>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</si>
  <si>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</si>
  <si>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</si>
  <si>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</si>
  <si>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</si>
  <si>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</si>
  <si>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</si>
  <si>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</si>
  <si>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</si>
  <si>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</si>
  <si>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</si>
  <si>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</si>
  <si>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</si>
  <si>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</si>
  <si>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</si>
  <si>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</si>
  <si>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</si>
  <si>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</si>
  <si>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</si>
  <si>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</si>
  <si>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</si>
  <si>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</si>
  <si>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</si>
  <si>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</si>
  <si>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</si>
  <si>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</si>
  <si>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</si>
  <si>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</si>
  <si>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</si>
  <si>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</si>
  <si>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</si>
  <si>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</si>
  <si>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</si>
  <si>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</si>
  <si>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</si>
  <si>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</si>
  <si>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</si>
  <si>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</si>
  <si>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</si>
  <si>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</si>
  <si>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</si>
  <si>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</si>
  <si>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</si>
  <si>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</si>
  <si>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</si>
  <si>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</si>
  <si>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</si>
  <si>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</si>
  <si>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</si>
  <si>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</si>
  <si>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</si>
  <si>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</si>
  <si>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</si>
  <si>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</si>
  <si>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</si>
  <si>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</si>
  <si>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</si>
  <si>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</si>
  <si>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</si>
  <si>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</si>
  <si>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</si>
  <si>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</si>
  <si>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</si>
  <si>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岡山県美咲町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</si>
  <si>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</si>
  <si>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</si>
  <si>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</si>
  <si>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</si>
  <si>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</si>
  <si>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</si>
  <si>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</si>
  <si>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</si>
  <si>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</si>
  <si>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</si>
  <si>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</si>
  <si>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</si>
  <si>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</si>
  <si>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</si>
  <si>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</si>
  <si>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</si>
  <si>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</si>
  <si>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</si>
  <si>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</si>
  <si>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</si>
  <si>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</si>
  <si>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</si>
  <si>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</si>
  <si>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</si>
  <si>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</si>
  <si>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</si>
  <si>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</si>
  <si>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</si>
  <si>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</si>
  <si>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</si>
  <si>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</si>
  <si>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</si>
  <si>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</si>
  <si>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</si>
  <si>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</si>
  <si>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</si>
  <si>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</si>
  <si>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</si>
  <si>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</si>
  <si>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</si>
  <si>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</si>
  <si>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</si>
  <si>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</si>
  <si>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</si>
  <si>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</si>
  <si>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</si>
  <si>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</si>
  <si>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</si>
  <si>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</si>
  <si>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</si>
  <si>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</si>
  <si>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</si>
  <si>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</si>
  <si>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</si>
  <si>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</si>
  <si>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</si>
  <si>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</si>
  <si>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</si>
  <si>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</si>
  <si>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</si>
  <si>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</si>
  <si>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</si>
  <si>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</si>
  <si>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</si>
  <si>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</si>
  <si>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</si>
  <si>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</si>
  <si>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</si>
  <si>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</si>
  <si>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</si>
  <si>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</si>
  <si>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</si>
  <si>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</si>
  <si>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</si>
  <si>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</si>
  <si>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</si>
  <si>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</si>
  <si>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</si>
  <si>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</si>
  <si>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</si>
  <si>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</si>
  <si>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</si>
  <si>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</si>
  <si>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</si>
  <si>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</si>
  <si>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</si>
  <si>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</si>
  <si>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</si>
  <si>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</si>
  <si>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</si>
  <si>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</si>
  <si>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</si>
  <si>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</si>
  <si>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</si>
  <si>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</si>
  <si>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</si>
  <si>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</si>
  <si>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</si>
  <si>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</si>
  <si>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</si>
  <si>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</si>
  <si>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</si>
  <si>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</si>
  <si>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</si>
  <si>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</si>
  <si>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</si>
  <si>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</si>
  <si>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</si>
  <si>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</si>
  <si>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</si>
  <si>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</si>
  <si>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</si>
  <si>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</si>
  <si>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</si>
  <si>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</si>
  <si>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</si>
  <si>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</si>
  <si>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</si>
  <si>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</si>
  <si>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</si>
  <si>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</si>
  <si>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</si>
  <si>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</si>
  <si>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</si>
  <si>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</si>
  <si>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</si>
  <si>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</si>
  <si>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</si>
  <si>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</si>
  <si>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</si>
  <si>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</si>
  <si>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</si>
  <si>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</si>
  <si>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</si>
  <si>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</si>
  <si>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</si>
  <si>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</si>
  <si>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</si>
  <si>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</si>
  <si>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</si>
  <si>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</si>
  <si>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</si>
  <si>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</si>
  <si>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</si>
  <si>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</si>
  <si>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</si>
  <si>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</si>
  <si>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</si>
  <si>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</si>
  <si>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</si>
  <si>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</si>
  <si>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</si>
  <si>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</si>
  <si>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岡山県美咲町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</si>
  <si>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</si>
  <si>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</si>
  <si>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</si>
  <si>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</si>
  <si>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</si>
  <si>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</si>
  <si>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</si>
  <si>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</si>
  <si>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</si>
  <si>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</si>
  <si>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</si>
  <si>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</si>
  <si>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</si>
  <si>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</si>
  <si>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</si>
  <si>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</si>
  <si>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</si>
  <si>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</si>
  <si>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</si>
  <si>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</si>
  <si>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</si>
  <si>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</si>
  <si>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</si>
  <si>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</si>
  <si>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</si>
  <si>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</si>
  <si>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</si>
  <si>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</si>
  <si>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</si>
  <si>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</si>
  <si>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</si>
  <si>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</si>
  <si>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</si>
  <si>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</si>
  <si>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</si>
  <si>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</si>
  <si>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</si>
  <si>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</si>
  <si>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</si>
  <si>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</si>
  <si>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</si>
  <si>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美咲町国民健康保険診療所事業特別会計</t>
    <phoneticPr fontId="5"/>
  </si>
  <si>
    <t>美咲町後期高齢者医療特別会計</t>
    <phoneticPr fontId="5"/>
  </si>
  <si>
    <t>久米郡介護認定審査事業特別会計</t>
    <phoneticPr fontId="5"/>
  </si>
  <si>
    <t>美咲町水道事業会計</t>
    <phoneticPr fontId="5"/>
  </si>
  <si>
    <t>法適用企業</t>
    <phoneticPr fontId="5"/>
  </si>
  <si>
    <t>美咲町下水道事業特別会計</t>
    <phoneticPr fontId="5"/>
  </si>
  <si>
    <t>法非適用企業</t>
    <phoneticPr fontId="5"/>
  </si>
  <si>
    <t>美咲町柵原公共下水道事業特別会計</t>
    <phoneticPr fontId="5"/>
  </si>
  <si>
    <t>美咲町中央公共下水道事業特別会計</t>
    <phoneticPr fontId="5"/>
  </si>
  <si>
    <t>美咲町用地取得造成事業特別会計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</si>
  <si>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</si>
  <si>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</si>
  <si>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</si>
  <si>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</si>
  <si>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</si>
  <si>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</si>
  <si>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</si>
  <si>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</si>
  <si>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</si>
  <si>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</si>
  <si>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</si>
  <si>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</si>
  <si>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</si>
  <si>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</si>
  <si>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</si>
  <si>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</si>
  <si>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</si>
  <si>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</si>
  <si>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</si>
  <si>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</si>
  <si>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</si>
  <si>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</si>
  <si>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</si>
  <si>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</si>
  <si>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</si>
  <si>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</si>
  <si>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</si>
  <si>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</si>
  <si>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</si>
  <si>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</si>
  <si>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</si>
  <si>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</si>
  <si>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</si>
  <si>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</si>
  <si>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</si>
  <si>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</si>
  <si>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</si>
  <si>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</si>
  <si>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</si>
  <si>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</si>
  <si>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</si>
  <si>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</si>
  <si>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</si>
  <si>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</si>
  <si>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</si>
  <si>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</si>
  <si>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</si>
  <si>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</si>
  <si>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</si>
  <si>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</si>
  <si>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</si>
  <si>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</si>
  <si>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</si>
  <si>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</si>
  <si>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</si>
  <si>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</si>
  <si>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</si>
  <si>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美咲町水道事業会計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</si>
  <si>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</si>
  <si>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</si>
  <si>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美咲町中央公共下水道事業特別会計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</si>
  <si>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</si>
  <si>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美咲町柵原公共下水道事業特別会計</t>
    <phoneticPr fontId="5"/>
  </si>
  <si>
    <t>(Ｆ)</t>
    <phoneticPr fontId="5"/>
  </si>
  <si>
    <t>美咲町下水道事業特別会計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</si>
  <si>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</si>
  <si>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</si>
  <si>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</si>
  <si>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</si>
  <si>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</si>
  <si>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</si>
  <si>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</si>
  <si>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</si>
  <si>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</si>
  <si>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</si>
  <si>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</si>
  <si>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</si>
  <si>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</si>
  <si>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</si>
  <si>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</si>
  <si>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</si>
  <si>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</si>
  <si>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</si>
  <si>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</si>
  <si>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</si>
  <si>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</si>
  <si>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</si>
  <si>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</si>
  <si>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</si>
  <si>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</si>
  <si>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</si>
  <si>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</si>
  <si>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</si>
  <si>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</si>
  <si>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</si>
  <si>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</si>
  <si>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</si>
  <si>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</si>
  <si>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</si>
  <si>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</si>
  <si>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</si>
  <si>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</si>
  <si>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</si>
  <si>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</si>
  <si>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</si>
  <si>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</si>
  <si>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</si>
  <si>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</si>
  <si>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</si>
  <si>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</si>
  <si>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</si>
  <si>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</si>
  <si>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</si>
  <si>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</si>
  <si>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</si>
  <si>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</si>
  <si>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</si>
  <si>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</si>
  <si>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</si>
  <si>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</si>
  <si>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</si>
  <si>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</si>
  <si>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</si>
  <si>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</si>
  <si>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</si>
  <si>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</si>
  <si>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</si>
  <si>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</si>
  <si>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</si>
  <si>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</si>
  <si>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</si>
  <si>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</si>
  <si>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</si>
  <si>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</si>
  <si>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</si>
  <si>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</si>
  <si>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</si>
  <si>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</si>
  <si>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</si>
  <si>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</si>
  <si>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</si>
  <si>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</si>
  <si>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</si>
  <si>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</si>
  <si>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</si>
  <si>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</si>
  <si>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</si>
  <si>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</si>
  <si>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</si>
  <si>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</si>
  <si>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</si>
  <si>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1.02</t>
  </si>
  <si>
    <t>▲ 0.31</t>
  </si>
  <si>
    <t>▲ 2.09</t>
  </si>
  <si>
    <t>美咲町住宅新築資金等貸付事業特別会計</t>
  </si>
  <si>
    <t>▲ 0.37</t>
  </si>
  <si>
    <t>▲ 0.36</t>
  </si>
  <si>
    <t>▲ 0.29</t>
  </si>
  <si>
    <t>▲ 0.23</t>
  </si>
  <si>
    <t>美咲町水道事業会計</t>
  </si>
  <si>
    <t>一般会計</t>
  </si>
  <si>
    <t>美咲町介護保険事業特別会計</t>
  </si>
  <si>
    <t>美咲町国民健康保険事業特別会計</t>
  </si>
  <si>
    <t>美咲町みさきネット事業特別会計</t>
  </si>
  <si>
    <t>美咲町中央公共下水道事業特別会計</t>
  </si>
  <si>
    <t>美咲町柵原公共下水道事業特別会計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</si>
  <si>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</si>
  <si>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</si>
  <si>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</si>
  <si>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</si>
  <si>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</si>
  <si>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</si>
  <si>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</si>
  <si>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</si>
  <si>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久米老人ホーム組合一般会計</t>
    <rPh sb="0" eb="2">
      <t>クメ</t>
    </rPh>
    <rPh sb="2" eb="4">
      <t>ロウジン</t>
    </rPh>
    <rPh sb="7" eb="9">
      <t>クミアイ</t>
    </rPh>
    <rPh sb="9" eb="11">
      <t>イッパン</t>
    </rPh>
    <rPh sb="11" eb="13">
      <t>カイケイ</t>
    </rPh>
    <phoneticPr fontId="5"/>
  </si>
  <si>
    <t>久米老人ホーム組合指定訪問介護事業特別会計</t>
    <rPh sb="0" eb="2">
      <t>クメ</t>
    </rPh>
    <rPh sb="2" eb="4">
      <t>ロウジン</t>
    </rPh>
    <rPh sb="7" eb="9">
      <t>クミアイ</t>
    </rPh>
    <rPh sb="9" eb="11">
      <t>シテイ</t>
    </rPh>
    <rPh sb="11" eb="13">
      <t>ホウモン</t>
    </rPh>
    <rPh sb="13" eb="15">
      <t>カイゴ</t>
    </rPh>
    <rPh sb="15" eb="17">
      <t>ジギョウ</t>
    </rPh>
    <rPh sb="17" eb="19">
      <t>トクベツ</t>
    </rPh>
    <rPh sb="19" eb="21">
      <t>カイケイ</t>
    </rPh>
    <phoneticPr fontId="5"/>
  </si>
  <si>
    <t>柵原・吉井特別養護老人ホーム組合</t>
    <rPh sb="0" eb="2">
      <t>ヤナハラ</t>
    </rPh>
    <rPh sb="3" eb="5">
      <t>ヨシイ</t>
    </rPh>
    <rPh sb="5" eb="6">
      <t>トク</t>
    </rPh>
    <rPh sb="6" eb="7">
      <t>ベツ</t>
    </rPh>
    <rPh sb="7" eb="9">
      <t>ヨウゴ</t>
    </rPh>
    <rPh sb="9" eb="11">
      <t>ロウジン</t>
    </rPh>
    <rPh sb="14" eb="16">
      <t>クミアイ</t>
    </rPh>
    <phoneticPr fontId="5"/>
  </si>
  <si>
    <t>柵原・吉井・英田火葬場組合</t>
    <rPh sb="0" eb="2">
      <t>ヤナハラ</t>
    </rPh>
    <rPh sb="3" eb="5">
      <t>ヨシイ</t>
    </rPh>
    <rPh sb="6" eb="8">
      <t>アイダ</t>
    </rPh>
    <rPh sb="8" eb="11">
      <t>カソウバ</t>
    </rPh>
    <rPh sb="11" eb="13">
      <t>クミアイ</t>
    </rPh>
    <phoneticPr fontId="5"/>
  </si>
  <si>
    <t>津山広域事務組合（一般会計）</t>
    <rPh sb="9" eb="11">
      <t>イッパン</t>
    </rPh>
    <rPh sb="11" eb="13">
      <t>カイケイ</t>
    </rPh>
    <phoneticPr fontId="2"/>
  </si>
  <si>
    <t>津山広域事務組合（ふるさと振興事業特別会計含む）</t>
  </si>
  <si>
    <t>津山圏域資源循環施設組合　一般会計</t>
  </si>
  <si>
    <t>津山圏域衛生処理組合　一般会計</t>
  </si>
  <si>
    <t>津山圏域消防組合　一般会計</t>
  </si>
  <si>
    <t>勝英衛生施設組合</t>
  </si>
  <si>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</si>
  <si>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</si>
  <si>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</si>
  <si>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</si>
  <si>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</si>
  <si>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岡山県市町村総合事務組合交通災害共済特別会計</t>
    <phoneticPr fontId="2"/>
  </si>
  <si>
    <t>岡山県市町村総合事務組合拠出金事業特別会計</t>
  </si>
  <si>
    <t>岡山県市町村総合事務組合拠出金事業特別会計</t>
    <phoneticPr fontId="2"/>
  </si>
  <si>
    <t>岡山県市町村総合事務組合交通災害共済特別会計</t>
  </si>
  <si>
    <t>岡山県市町村税整理組合</t>
  </si>
  <si>
    <t>岡山県中部環境施設組合</t>
    <phoneticPr fontId="2"/>
  </si>
  <si>
    <t>-</t>
    <phoneticPr fontId="2"/>
  </si>
  <si>
    <t>-</t>
    <phoneticPr fontId="2"/>
  </si>
  <si>
    <t>-</t>
    <phoneticPr fontId="2"/>
  </si>
  <si>
    <t>久米郡土地開発公社</t>
  </si>
  <si>
    <t>財団法人　美咲町農業公社</t>
  </si>
  <si>
    <t>株式会社　美咲物産</t>
  </si>
  <si>
    <t>元気なまちづくり基金</t>
    <phoneticPr fontId="5"/>
  </si>
  <si>
    <t>長期振興町づくり基金</t>
    <phoneticPr fontId="5"/>
  </si>
  <si>
    <t>教育施設整備基金</t>
    <phoneticPr fontId="5"/>
  </si>
  <si>
    <t>庁舎建設基金</t>
    <phoneticPr fontId="5"/>
  </si>
  <si>
    <t>みさきネット施設整備及び維持管理基金</t>
    <phoneticPr fontId="5"/>
  </si>
  <si>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</si>
  <si>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</si>
  <si>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</si>
  <si>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</si>
  <si>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償還が進み地方債残高が減少したことなどにより、将来負担比率は減少している。一方で、有形固定資産減価償却率は類似団体との比較においては、低い数値を示しているが上昇傾向にある。数値の上昇については資産の老朽化がより進んでいることを示している。今後の公共施設に係る更新時期や更新費用について、個別施設計画の策定の中で示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</si>
  <si>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</si>
  <si>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</si>
  <si>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</si>
  <si>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</si>
  <si>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</si>
  <si>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</si>
  <si>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令和元年度から上昇傾向にある。また類似団体と比較しても９．８％と高い状況である。将来負担比率については、繰上償還も含めて地方債の償還が進んだことや減債基金などの充当可能財源が増加したことにより低下している。今後は、大規模な建設事業に伴い地方債の借入れが増加していくと予想されるため、実質公債費比率等の状況を注視していく必要がある。</t>
    <rPh sb="1" eb="8">
      <t>ジッシツコウサイヒヒリツ</t>
    </rPh>
    <rPh sb="112" eb="114">
      <t>コンゴ</t>
    </rPh>
    <rPh sb="125" eb="126">
      <t>トモナ</t>
    </rPh>
    <rPh sb="135" eb="137">
      <t>ゾウカ</t>
    </rPh>
    <rPh sb="142" eb="144">
      <t>ヨソウ</t>
    </rPh>
    <rPh sb="157" eb="158">
      <t>ナド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</si>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</sst>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8" xfId="15" applyNumberFormat="1" applyFont="1" applyFill="1" applyBorder="1" applyAlignment="1" applyProtection="1">
      <alignment horizontal="right" vertical="center" shrinkToFit="1"/>
      <protection locked="0"/>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C0E8-4E49-8EEE-428507DDED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76908</c:v>
                </c:pt>
                <c:pt idx="1">
                  <c:v>101692</c:v>
                </c:pt>
                <c:pt idx="2">
                  <c:v>99905</c:v>
                </c:pt>
                <c:pt idx="3">
                  <c:v>153249</c:v>
                </c:pt>
                <c:pt idx="4">
                  <c:v>143538</c:v>
                </c:pt>
              </c:numCache>
            </c:numRef>
          </c:val>
          <c:smooth val="0"/>
          <c:extLst>
            <c:ext xmlns:c16="http://schemas.microsoft.com/office/drawing/2014/chart" uri="{C3380CC4-5D6E-409C-BE32-E72D297353CC}">
              <c16:uniqueId val="{00000001-C0E8-4E49-8EEE-428507DDED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9.52</c:v>
                </c:pt>
                <c:pt idx="1">
                  <c:v>10.23</c:v>
                </c:pt>
                <c:pt idx="2">
                  <c:v>8.3000000000000007</c:v>
                </c:pt>
                <c:pt idx="3">
                  <c:v>11.25</c:v>
                </c:pt>
                <c:pt idx="4">
                  <c:v>6.5</c:v>
                </c:pt>
              </c:numCache>
            </c:numRef>
          </c:val>
          <c:extLst>
            <c:ext xmlns:c16="http://schemas.microsoft.com/office/drawing/2014/chart" uri="{C3380CC4-5D6E-409C-BE32-E72D297353CC}">
              <c16:uniqueId val="{00000000-5681-44EF-B82F-DA68921400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47.49</c:v>
                </c:pt>
                <c:pt idx="1">
                  <c:v>48.54</c:v>
                </c:pt>
                <c:pt idx="2">
                  <c:v>49.6</c:v>
                </c:pt>
                <c:pt idx="3">
                  <c:v>47.23</c:v>
                </c:pt>
                <c:pt idx="4">
                  <c:v>43.96</c:v>
                </c:pt>
              </c:numCache>
            </c:numRef>
          </c:val>
          <c:extLst>
            <c:ext xmlns:c16="http://schemas.microsoft.com/office/drawing/2014/chart" uri="{C3380CC4-5D6E-409C-BE32-E72D297353CC}">
              <c16:uniqueId val="{00000001-5681-44EF-B82F-DA68921400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-1.02</c:v>
                </c:pt>
                <c:pt idx="1">
                  <c:v>-0.31</c:v>
                </c:pt>
                <c:pt idx="2">
                  <c:v>-2.09</c:v>
                </c:pt>
                <c:pt idx="3">
                  <c:v>2.2999999999999998</c:v>
                </c:pt>
                <c:pt idx="4">
                  <c:v>6.11</c:v>
                </c:pt>
              </c:numCache>
            </c:numRef>
          </c:val>
          <c:smooth val="0"/>
          <c:extLst>
            <c:ext xmlns:c16="http://schemas.microsoft.com/office/drawing/2014/chart" uri="{C3380CC4-5D6E-409C-BE32-E72D297353CC}">
              <c16:uniqueId val="{00000002-5681-44EF-B82F-DA68921400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1.21</c:v>
                </c:pt>
                <c:pt idx="2">
                  <c:v>#N/A</c:v>
                </c:pt>
                <c:pt idx="3">
                  <c:v>1.57</c:v>
                </c:pt>
                <c:pt idx="4">
                  <c:v>#N/A</c:v>
                </c:pt>
                <c:pt idx="5">
                  <c:v>6.73</c:v>
                </c:pt>
                <c:pt idx="6">
                  <c:v>#N/A</c:v>
                </c:pt>
                <c:pt idx="7">
                  <c:v>0.3</c:v>
                </c:pt>
                <c:pt idx="8">
                  <c:v>#N/A</c:v>
                </c:pt>
                <c:pt idx="9">
                  <c:v>0.3</c:v>
                </c:pt>
              </c:numCache>
            </c:numRef>
          </c:val>
          <c:extLst>
            <c:ext xmlns:c16="http://schemas.microsoft.com/office/drawing/2014/chart" uri="{C3380CC4-5D6E-409C-BE32-E72D297353CC}">
              <c16:uniqueId val="{00000000-14CD-45CC-B031-92FE692F90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CD-45CC-B031-92FE692F9089}"/>
            </c:ext>
          </c:extLst>
        </c:ser>
        <c:ser>
          <c:idx val="2"/>
          <c:order val="2"/>
          <c:tx>
            <c:strRef>
              <c:f>データシート!$A$29</c:f>
              <c:strCache>
                <c:ptCount val="1"/>
                <c:pt idx="0">
                  <c:v>美咲町柵原公共下水道事業特別会計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0.27</c:v>
                </c:pt>
                <c:pt idx="2">
                  <c:v>#N/A</c:v>
                </c:pt>
                <c:pt idx="3">
                  <c:v>0.27</c:v>
                </c:pt>
                <c:pt idx="4">
                  <c:v>#N/A</c:v>
                </c:pt>
                <c:pt idx="5">
                  <c:v>0.33</c:v>
                </c:pt>
                <c:pt idx="6">
                  <c:v>#N/A</c:v>
                </c:pt>
                <c:pt idx="7">
                  <c:v>0.32</c:v>
                </c:pt>
                <c:pt idx="8">
                  <c:v>#N/A</c:v>
                </c:pt>
                <c:pt idx="9">
                  <c:v>0.24</c:v>
                </c:pt>
              </c:numCache>
            </c:numRef>
          </c:val>
          <c:extLst>
            <c:ext xmlns:c16="http://schemas.microsoft.com/office/drawing/2014/chart" uri="{C3380CC4-5D6E-409C-BE32-E72D297353CC}">
              <c16:uniqueId val="{00000002-14CD-45CC-B031-92FE692F9089}"/>
            </c:ext>
          </c:extLst>
        </c:ser>
        <c:ser>
          <c:idx val="3"/>
          <c:order val="3"/>
          <c:tx>
            <c:strRef>
              <c:f>データシート!$A$30</c:f>
              <c:strCache>
                <c:ptCount val="1"/>
                <c:pt idx="0">
                  <c:v>美咲町中央公共下水道事業特別会計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0.23</c:v>
                </c:pt>
                <c:pt idx="2">
                  <c:v>#N/A</c:v>
                </c:pt>
                <c:pt idx="3">
                  <c:v>0.33</c:v>
                </c:pt>
                <c:pt idx="4">
                  <c:v>#N/A</c:v>
                </c:pt>
                <c:pt idx="5">
                  <c:v>0.34</c:v>
                </c:pt>
                <c:pt idx="6">
                  <c:v>#N/A</c:v>
                </c:pt>
                <c:pt idx="7">
                  <c:v>0.33</c:v>
                </c:pt>
                <c:pt idx="8">
                  <c:v>#N/A</c:v>
                </c:pt>
                <c:pt idx="9">
                  <c:v>0.26</c:v>
                </c:pt>
              </c:numCache>
            </c:numRef>
          </c:val>
          <c:extLst>
            <c:ext xmlns:c16="http://schemas.microsoft.com/office/drawing/2014/chart" uri="{C3380CC4-5D6E-409C-BE32-E72D297353CC}">
              <c16:uniqueId val="{00000003-14CD-45CC-B031-92FE692F9089}"/>
            </c:ext>
          </c:extLst>
        </c:ser>
        <c:ser>
          <c:idx val="4"/>
          <c:order val="4"/>
          <c:tx>
            <c:strRef>
              <c:f>データシート!$A$31</c:f>
              <c:strCache>
                <c:ptCount val="1"/>
                <c:pt idx="0">
                  <c:v>美咲町みさきネット事業特別会計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7.0000000000000007E-2</c:v>
                </c:pt>
                <c:pt idx="4">
                  <c:v>#N/A</c:v>
                </c:pt>
                <c:pt idx="5">
                  <c:v>0.11</c:v>
                </c:pt>
                <c:pt idx="6">
                  <c:v>#N/A</c:v>
                </c:pt>
                <c:pt idx="7">
                  <c:v>0.06</c:v>
                </c:pt>
                <c:pt idx="8">
                  <c:v>#N/A</c:v>
                </c:pt>
                <c:pt idx="9">
                  <c:v>0.36</c:v>
                </c:pt>
              </c:numCache>
            </c:numRef>
          </c:val>
          <c:extLst>
            <c:ext xmlns:c16="http://schemas.microsoft.com/office/drawing/2014/chart" uri="{C3380CC4-5D6E-409C-BE32-E72D297353CC}">
              <c16:uniqueId val="{00000004-14CD-45CC-B031-92FE692F9089}"/>
            </c:ext>
          </c:extLst>
        </c:ser>
        <c:ser>
          <c:idx val="5"/>
          <c:order val="5"/>
          <c:tx>
            <c:strRef>
              <c:f>データシート!$A$32</c:f>
              <c:strCache>
                <c:ptCount val="1"/>
                <c:pt idx="0">
                  <c:v>美咲町国民健康保険事業特別会計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c:v>
                </c:pt>
                <c:pt idx="2">
                  <c:v>#N/A</c:v>
                </c:pt>
                <c:pt idx="3">
                  <c:v>1.64</c:v>
                </c:pt>
                <c:pt idx="4">
                  <c:v>#N/A</c:v>
                </c:pt>
                <c:pt idx="5">
                  <c:v>0.85</c:v>
                </c:pt>
                <c:pt idx="6">
                  <c:v>#N/A</c:v>
                </c:pt>
                <c:pt idx="7">
                  <c:v>1.24</c:v>
                </c:pt>
                <c:pt idx="8">
                  <c:v>#N/A</c:v>
                </c:pt>
                <c:pt idx="9">
                  <c:v>0.77</c:v>
                </c:pt>
              </c:numCache>
            </c:numRef>
          </c:val>
          <c:extLst>
            <c:ext xmlns:c16="http://schemas.microsoft.com/office/drawing/2014/chart" uri="{C3380CC4-5D6E-409C-BE32-E72D297353CC}">
              <c16:uniqueId val="{00000005-14CD-45CC-B031-92FE692F9089}"/>
            </c:ext>
          </c:extLst>
        </c:ser>
        <c:ser>
          <c:idx val="6"/>
          <c:order val="6"/>
          <c:tx>
            <c:strRef>
              <c:f>データシート!$A$33</c:f>
              <c:strCache>
                <c:ptCount val="1"/>
                <c:pt idx="0">
                  <c:v>美咲町介護保険事業特別会計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1.28</c:v>
                </c:pt>
                <c:pt idx="2">
                  <c:v>#N/A</c:v>
                </c:pt>
                <c:pt idx="3">
                  <c:v>1.89</c:v>
                </c:pt>
                <c:pt idx="4">
                  <c:v>#N/A</c:v>
                </c:pt>
                <c:pt idx="5">
                  <c:v>1.39</c:v>
                </c:pt>
                <c:pt idx="6">
                  <c:v>#N/A</c:v>
                </c:pt>
                <c:pt idx="7">
                  <c:v>1.1299999999999999</c:v>
                </c:pt>
                <c:pt idx="8">
                  <c:v>#N/A</c:v>
                </c:pt>
                <c:pt idx="9">
                  <c:v>1.54</c:v>
                </c:pt>
              </c:numCache>
            </c:numRef>
          </c:val>
          <c:extLst>
            <c:ext xmlns:c16="http://schemas.microsoft.com/office/drawing/2014/chart" uri="{C3380CC4-5D6E-409C-BE32-E72D297353CC}">
              <c16:uniqueId val="{00000006-14CD-45CC-B031-92FE692F908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9.82</c:v>
                </c:pt>
                <c:pt idx="2">
                  <c:v>#N/A</c:v>
                </c:pt>
                <c:pt idx="3">
                  <c:v>10.47</c:v>
                </c:pt>
                <c:pt idx="4">
                  <c:v>#N/A</c:v>
                </c:pt>
                <c:pt idx="5">
                  <c:v>8.5</c:v>
                </c:pt>
                <c:pt idx="6">
                  <c:v>#N/A</c:v>
                </c:pt>
                <c:pt idx="7">
                  <c:v>11.43</c:v>
                </c:pt>
                <c:pt idx="8">
                  <c:v>#N/A</c:v>
                </c:pt>
                <c:pt idx="9">
                  <c:v>6.33</c:v>
                </c:pt>
              </c:numCache>
            </c:numRef>
          </c:val>
          <c:extLst>
            <c:ext xmlns:c16="http://schemas.microsoft.com/office/drawing/2014/chart" uri="{C3380CC4-5D6E-409C-BE32-E72D297353CC}">
              <c16:uniqueId val="{00000007-14CD-45CC-B031-92FE692F9089}"/>
            </c:ext>
          </c:extLst>
        </c:ser>
        <c:ser>
          <c:idx val="8"/>
          <c:order val="8"/>
          <c:tx>
            <c:strRef>
              <c:f>データシート!$A$35</c:f>
              <c:strCache>
                <c:ptCount val="1"/>
                <c:pt idx="0">
                  <c:v>美咲町水道事業会計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7</c:v>
                </c:pt>
                <c:pt idx="8">
                  <c:v>#N/A</c:v>
                </c:pt>
                <c:pt idx="9">
                  <c:v>7.72</c:v>
                </c:pt>
              </c:numCache>
            </c:numRef>
          </c:val>
          <c:extLst>
            <c:ext xmlns:c16="http://schemas.microsoft.com/office/drawing/2014/chart" uri="{C3380CC4-5D6E-409C-BE32-E72D297353CC}">
              <c16:uniqueId val="{00000008-14CD-45CC-B031-92FE692F9089}"/>
            </c:ext>
          </c:extLst>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0.37</c:v>
                </c:pt>
                <c:pt idx="1">
                  <c:v>#N/A</c:v>
                </c:pt>
                <c:pt idx="2">
                  <c:v>0.36</c:v>
                </c:pt>
                <c:pt idx="3">
                  <c:v>#N/A</c:v>
                </c:pt>
                <c:pt idx="4">
                  <c:v>0.36</c:v>
                </c:pt>
                <c:pt idx="5">
                  <c:v>#N/A</c:v>
                </c:pt>
                <c:pt idx="6">
                  <c:v>0.28999999999999998</c:v>
                </c:pt>
                <c:pt idx="7">
                  <c:v>#N/A</c:v>
                </c:pt>
                <c:pt idx="8">
                  <c:v>0.23</c:v>
                </c:pt>
                <c:pt idx="9">
                  <c:v>#N/A</c:v>
                </c:pt>
              </c:numCache>
            </c:numRef>
          </c:val>
          <c:extLst>
            <c:ext xmlns:c16="http://schemas.microsoft.com/office/drawing/2014/chart" uri="{C3380CC4-5D6E-409C-BE32-E72D297353CC}">
              <c16:uniqueId val="{00000009-14CD-45CC-B031-92FE692F90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1520</c:v>
                </c:pt>
                <c:pt idx="5">
                  <c:v>1354</c:v>
                </c:pt>
                <c:pt idx="8">
                  <c:v>1346</c:v>
                </c:pt>
                <c:pt idx="11">
                  <c:v>1292</c:v>
                </c:pt>
                <c:pt idx="14">
                  <c:v>1499</c:v>
                </c:pt>
              </c:numCache>
            </c:numRef>
          </c:val>
          <c:extLst>
            <c:ext xmlns:c16="http://schemas.microsoft.com/office/drawing/2014/chart" uri="{C3380CC4-5D6E-409C-BE32-E72D297353CC}">
              <c16:uniqueId val="{00000000-663A-4393-AEDF-BBA8498F28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3A-4393-AEDF-BBA8498F28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7</c:v>
                </c:pt>
                <c:pt idx="6">
                  <c:v>12</c:v>
                </c:pt>
                <c:pt idx="9">
                  <c:v>5</c:v>
                </c:pt>
                <c:pt idx="12">
                  <c:v>2</c:v>
                </c:pt>
              </c:numCache>
            </c:numRef>
          </c:val>
          <c:extLst>
            <c:ext xmlns:c16="http://schemas.microsoft.com/office/drawing/2014/chart" uri="{C3380CC4-5D6E-409C-BE32-E72D297353CC}">
              <c16:uniqueId val="{00000002-663A-4393-AEDF-BBA8498F28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c:v>
                </c:pt>
                <c:pt idx="3">
                  <c:v>68</c:v>
                </c:pt>
                <c:pt idx="6">
                  <c:v>116</c:v>
                </c:pt>
                <c:pt idx="9">
                  <c:v>124</c:v>
                </c:pt>
                <c:pt idx="12">
                  <c:v>123</c:v>
                </c:pt>
              </c:numCache>
            </c:numRef>
          </c:val>
          <c:extLst>
            <c:ext xmlns:c16="http://schemas.microsoft.com/office/drawing/2014/chart" uri="{C3380CC4-5D6E-409C-BE32-E72D297353CC}">
              <c16:uniqueId val="{00000003-663A-4393-AEDF-BBA8498F28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472</c:v>
                </c:pt>
                <c:pt idx="3">
                  <c:v>485</c:v>
                </c:pt>
                <c:pt idx="6">
                  <c:v>474</c:v>
                </c:pt>
                <c:pt idx="9">
                  <c:v>484</c:v>
                </c:pt>
                <c:pt idx="12">
                  <c:v>529</c:v>
                </c:pt>
              </c:numCache>
            </c:numRef>
          </c:val>
          <c:extLst>
            <c:ext xmlns:c16="http://schemas.microsoft.com/office/drawing/2014/chart" uri="{C3380CC4-5D6E-409C-BE32-E72D297353CC}">
              <c16:uniqueId val="{00000004-663A-4393-AEDF-BBA8498F28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3A-4393-AEDF-BBA8498F28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3A-4393-AEDF-BBA8498F28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1534</c:v>
                </c:pt>
                <c:pt idx="3">
                  <c:v>1301</c:v>
                </c:pt>
                <c:pt idx="6">
                  <c:v>1262</c:v>
                </c:pt>
                <c:pt idx="9">
                  <c:v>1232</c:v>
                </c:pt>
                <c:pt idx="12">
                  <c:v>1468</c:v>
                </c:pt>
              </c:numCache>
            </c:numRef>
          </c:val>
          <c:extLst>
            <c:ext xmlns:c16="http://schemas.microsoft.com/office/drawing/2014/chart" uri="{C3380CC4-5D6E-409C-BE32-E72D297353CC}">
              <c16:uniqueId val="{00000007-663A-4393-AEDF-BBA8498F28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533</c:v>
                </c:pt>
                <c:pt idx="2">
                  <c:v>#N/A</c:v>
                </c:pt>
                <c:pt idx="3">
                  <c:v>#N/A</c:v>
                </c:pt>
                <c:pt idx="4">
                  <c:v>507</c:v>
                </c:pt>
                <c:pt idx="5">
                  <c:v>#N/A</c:v>
                </c:pt>
                <c:pt idx="6">
                  <c:v>#N/A</c:v>
                </c:pt>
                <c:pt idx="7">
                  <c:v>518</c:v>
                </c:pt>
                <c:pt idx="8">
                  <c:v>#N/A</c:v>
                </c:pt>
                <c:pt idx="9">
                  <c:v>#N/A</c:v>
                </c:pt>
                <c:pt idx="10">
                  <c:v>553</c:v>
                </c:pt>
                <c:pt idx="11">
                  <c:v>#N/A</c:v>
                </c:pt>
                <c:pt idx="12">
                  <c:v>#N/A</c:v>
                </c:pt>
                <c:pt idx="13">
                  <c:v>623</c:v>
                </c:pt>
                <c:pt idx="14">
                  <c:v>#N/A</c:v>
                </c:pt>
              </c:numCache>
            </c:numRef>
          </c:val>
          <c:smooth val="0"/>
          <c:extLst>
            <c:ext xmlns:c16="http://schemas.microsoft.com/office/drawing/2014/chart" uri="{C3380CC4-5D6E-409C-BE32-E72D297353CC}">
              <c16:uniqueId val="{00000008-663A-4393-AEDF-BBA8498F28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11412</c:v>
                </c:pt>
                <c:pt idx="5">
                  <c:v>11139</c:v>
                </c:pt>
                <c:pt idx="8">
                  <c:v>11002</c:v>
                </c:pt>
                <c:pt idx="11">
                  <c:v>11545</c:v>
                </c:pt>
                <c:pt idx="14">
                  <c:v>11061</c:v>
                </c:pt>
              </c:numCache>
            </c:numRef>
          </c:val>
          <c:extLst>
            <c:ext xmlns:c16="http://schemas.microsoft.com/office/drawing/2014/chart" uri="{C3380CC4-5D6E-409C-BE32-E72D297353CC}">
              <c16:uniqueId val="{00000000-0F25-4664-9087-18ADA226BF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76</c:v>
                </c:pt>
                <c:pt idx="5">
                  <c:v>61</c:v>
                </c:pt>
                <c:pt idx="8">
                  <c:v>46</c:v>
                </c:pt>
                <c:pt idx="11">
                  <c:v>33</c:v>
                </c:pt>
                <c:pt idx="14">
                  <c:v>22</c:v>
                </c:pt>
              </c:numCache>
            </c:numRef>
          </c:val>
          <c:extLst>
            <c:ext xmlns:c16="http://schemas.microsoft.com/office/drawing/2014/chart" uri="{C3380CC4-5D6E-409C-BE32-E72D297353CC}">
              <c16:uniqueId val="{00000001-0F25-4664-9087-18ADA226BF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5679</c:v>
                </c:pt>
                <c:pt idx="5">
                  <c:v>5884</c:v>
                </c:pt>
                <c:pt idx="8">
                  <c:v>6129</c:v>
                </c:pt>
                <c:pt idx="11">
                  <c:v>6364</c:v>
                </c:pt>
                <c:pt idx="14">
                  <c:v>6831</c:v>
                </c:pt>
              </c:numCache>
            </c:numRef>
          </c:val>
          <c:extLst>
            <c:ext xmlns:c16="http://schemas.microsoft.com/office/drawing/2014/chart" uri="{C3380CC4-5D6E-409C-BE32-E72D297353CC}">
              <c16:uniqueId val="{00000002-0F25-4664-9087-18ADA226BF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25-4664-9087-18ADA226BF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25-4664-9087-18ADA226BF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25-4664-9087-18ADA226BF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2345</c:v>
                </c:pt>
                <c:pt idx="3">
                  <c:v>1229</c:v>
                </c:pt>
                <c:pt idx="6">
                  <c:v>2382</c:v>
                </c:pt>
                <c:pt idx="9">
                  <c:v>2452</c:v>
                </c:pt>
                <c:pt idx="12">
                  <c:v>2354</c:v>
                </c:pt>
              </c:numCache>
            </c:numRef>
          </c:val>
          <c:extLst>
            <c:ext xmlns:c16="http://schemas.microsoft.com/office/drawing/2014/chart" uri="{C3380CC4-5D6E-409C-BE32-E72D297353CC}">
              <c16:uniqueId val="{00000006-0F25-4664-9087-18ADA226BF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1182</c:v>
                </c:pt>
                <c:pt idx="3">
                  <c:v>1194</c:v>
                </c:pt>
                <c:pt idx="6">
                  <c:v>1131</c:v>
                </c:pt>
                <c:pt idx="9">
                  <c:v>988</c:v>
                </c:pt>
                <c:pt idx="12">
                  <c:v>907</c:v>
                </c:pt>
              </c:numCache>
            </c:numRef>
          </c:val>
          <c:extLst>
            <c:ext xmlns:c16="http://schemas.microsoft.com/office/drawing/2014/chart" uri="{C3380CC4-5D6E-409C-BE32-E72D297353CC}">
              <c16:uniqueId val="{00000007-0F25-4664-9087-18ADA226BF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4718</c:v>
                </c:pt>
                <c:pt idx="3">
                  <c:v>4586</c:v>
                </c:pt>
                <c:pt idx="6">
                  <c:v>4285</c:v>
                </c:pt>
                <c:pt idx="9">
                  <c:v>4346</c:v>
                </c:pt>
                <c:pt idx="12">
                  <c:v>4214</c:v>
                </c:pt>
              </c:numCache>
            </c:numRef>
          </c:val>
          <c:extLst>
            <c:ext xmlns:c16="http://schemas.microsoft.com/office/drawing/2014/chart" uri="{C3380CC4-5D6E-409C-BE32-E72D297353CC}">
              <c16:uniqueId val="{00000008-0F25-4664-9087-18ADA226BF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88</c:v>
                </c:pt>
                <c:pt idx="3">
                  <c:v>71</c:v>
                </c:pt>
                <c:pt idx="6">
                  <c:v>56</c:v>
                </c:pt>
                <c:pt idx="9">
                  <c:v>42</c:v>
                </c:pt>
                <c:pt idx="12">
                  <c:v>34</c:v>
                </c:pt>
              </c:numCache>
            </c:numRef>
          </c:val>
          <c:extLst>
            <c:ext xmlns:c16="http://schemas.microsoft.com/office/drawing/2014/chart" uri="{C3380CC4-5D6E-409C-BE32-E72D297353CC}">
              <c16:uniqueId val="{00000009-0F25-4664-9087-18ADA226BF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10701</c:v>
                </c:pt>
                <c:pt idx="3">
                  <c:v>11219</c:v>
                </c:pt>
                <c:pt idx="6">
                  <c:v>11404</c:v>
                </c:pt>
                <c:pt idx="9">
                  <c:v>12014</c:v>
                </c:pt>
                <c:pt idx="12">
                  <c:v>11282</c:v>
                </c:pt>
              </c:numCache>
            </c:numRef>
          </c:val>
          <c:extLst>
            <c:ext xmlns:c16="http://schemas.microsoft.com/office/drawing/2014/chart" uri="{C3380CC4-5D6E-409C-BE32-E72D297353CC}">
              <c16:uniqueId val="{0000000A-0F25-4664-9087-18ADA226BF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1867</c:v>
                </c:pt>
                <c:pt idx="2">
                  <c:v>#N/A</c:v>
                </c:pt>
                <c:pt idx="3">
                  <c:v>#N/A</c:v>
                </c:pt>
                <c:pt idx="4">
                  <c:v>1216</c:v>
                </c:pt>
                <c:pt idx="5">
                  <c:v>#N/A</c:v>
                </c:pt>
                <c:pt idx="6">
                  <c:v>#N/A</c:v>
                </c:pt>
                <c:pt idx="7">
                  <c:v>2080</c:v>
                </c:pt>
                <c:pt idx="8">
                  <c:v>#N/A</c:v>
                </c:pt>
                <c:pt idx="9">
                  <c:v>#N/A</c:v>
                </c:pt>
                <c:pt idx="10">
                  <c:v>1900</c:v>
                </c:pt>
                <c:pt idx="11">
                  <c:v>#N/A</c:v>
                </c:pt>
                <c:pt idx="12">
                  <c:v>#N/A</c:v>
                </c:pt>
                <c:pt idx="13">
                  <c:v>878</c:v>
                </c:pt>
                <c:pt idx="14">
                  <c:v>#N/A</c:v>
                </c:pt>
              </c:numCache>
            </c:numRef>
          </c:val>
          <c:smooth val="0"/>
          <c:extLst>
            <c:ext xmlns:c16="http://schemas.microsoft.com/office/drawing/2014/chart" uri="{C3380CC4-5D6E-409C-BE32-E72D297353CC}">
              <c16:uniqueId val="{0000000B-0F25-4664-9087-18ADA226BF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3343</c:v>
                </c:pt>
                <c:pt idx="1">
                  <c:v>3281</c:v>
                </c:pt>
                <c:pt idx="2">
                  <c:v>3281</c:v>
                </c:pt>
              </c:numCache>
            </c:numRef>
          </c:val>
          <c:extLst>
            <c:ext xmlns:c16="http://schemas.microsoft.com/office/drawing/2014/chart" uri="{C3380CC4-5D6E-409C-BE32-E72D297353CC}">
              <c16:uniqueId val="{00000000-A08F-4B84-8570-5649F21001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236</c:v>
                </c:pt>
                <c:pt idx="1">
                  <c:v>436</c:v>
                </c:pt>
                <c:pt idx="2">
                  <c:v>503</c:v>
                </c:pt>
              </c:numCache>
            </c:numRef>
          </c:val>
          <c:extLst>
            <c:ext xmlns:c16="http://schemas.microsoft.com/office/drawing/2014/chart" uri="{C3380CC4-5D6E-409C-BE32-E72D297353CC}">
              <c16:uniqueId val="{00000001-A08F-4B84-8570-5649F21001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3847</c:v>
                </c:pt>
                <c:pt idx="1">
                  <c:v>3944</c:v>
                </c:pt>
                <c:pt idx="2">
                  <c:v>4646</c:v>
                </c:pt>
              </c:numCache>
            </c:numRef>
          </c:val>
          <c:extLst>
            <c:ext xmlns:c16="http://schemas.microsoft.com/office/drawing/2014/chart" uri="{C3380CC4-5D6E-409C-BE32-E72D297353CC}">
              <c16:uniqueId val="{00000002-A08F-4B84-8570-5649F21001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{65F2EB99-8D48-4D56-93D1-5349D7845FB4}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CB4-44C2-B34F-FEDA5B2D33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{2C10D07F-37DF-43CD-9ED5-A7B3C51EB9E5}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B4-44C2-B34F-FEDA5B2D33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{98D0808E-DC0E-45FA-9ECA-E6292A3DE217}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B4-44C2-B34F-FEDA5B2D33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{5BEE42CB-9396-4F79-AEE0-09F05B682229}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B4-44C2-B34F-FEDA5B2D33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{EB43E705-60D4-4CD0-B3B8-C7434ECB05B3}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B4-44C2-B34F-FEDA5B2D3384}"/>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{3D2C3292-B970-4593-A6A5-B43DFEB228E8}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CB4-44C2-B34F-FEDA5B2D3384}"/>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{4E4E3502-CCA9-4BAC-8F61-1A32F0CA0D6D}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CB4-44C2-B34F-FEDA5B2D3384}"/>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{544362B6-C9B1-4AA1-8CA8-6AEEF7F30C0A}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CB4-44C2-B34F-FEDA5B2D3384}"/>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{BAE8A58F-E6CC-43E6-A9DC-BA5D771C4E0A}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CB4-44C2-B34F-FEDA5B2D33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46.4</c:v>
                </c:pt>
                <c:pt idx="8">
                  <c:v>44.1</c:v>
                </c:pt>
                <c:pt idx="16">
                  <c:v>46</c:v>
                </c:pt>
                <c:pt idx="24">
                  <c:v>47.4</c:v>
                </c:pt>
                <c:pt idx="32">
                  <c:v>49</c:v>
                </c:pt>
              </c:numCache>
            </c:numRef>
          </c:xVal>
          <c:yVal>
            <c:numRef>
              <c:f>公会計指標分析・財政指標組合せ分析表!$BP$51:$DC$51</c:f>
              <c:numCache>
                <c:formatCode>#,##0.0;"▲ "#,##0.0</c:formatCode>
                <c:ptCount val="40"/>
                <c:pt idx="0">
                  <c:v>33</c:v>
                </c:pt>
                <c:pt idx="8">
                  <c:v>21.8</c:v>
                </c:pt>
                <c:pt idx="16">
                  <c:v>38.299999999999997</c:v>
                </c:pt>
                <c:pt idx="24">
                  <c:v>33.299999999999997</c:v>
                </c:pt>
                <c:pt idx="32">
                  <c:v>14.6</c:v>
                </c:pt>
              </c:numCache>
            </c:numRef>
          </c:yVal>
          <c:smooth val="0"/>
          <c:extLst>
            <c:ext xmlns:c16="http://schemas.microsoft.com/office/drawing/2014/chart" uri="{C3380CC4-5D6E-409C-BE32-E72D297353CC}">
              <c16:uniqueId val="{00000009-3CB4-44C2-B34F-FEDA5B2D33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{D68E1714-9EE9-4487-876C-66E8D8336476}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CB4-44C2-B34F-FEDA5B2D33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{DD3CDC23-2260-4E44-895A-41E54C24D647}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B4-44C2-B34F-FEDA5B2D33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{F400F169-D32A-4510-9F1C-6F87E1925A44}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B4-44C2-B34F-FEDA5B2D33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{7353B421-FE93-4412-B48D-A30CA8BF2078}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B4-44C2-B34F-FEDA5B2D33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{78FFAA1C-85F9-4CDB-BB1B-8E4DC6828D4F}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B4-44C2-B34F-FEDA5B2D3384}"/>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{4157EB9E-18B1-4F70-B1BE-A9E0C5F2F2F5}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CB4-44C2-B34F-FEDA5B2D3384}"/>
                </c:ext>
              </c:extLst>
            </c:dLbl>
            <c:dLbl>
              <c:idx val="16"/>
              <c:layout>
                <c:manualLayout>
                  <c:x val="0"/>
                  <c:y val="-1.3534294516905613E-4"/>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{97C47A47-5903-494B-9634-83F5E45DF54C}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CB4-44C2-B34F-FEDA5B2D3384}"/>
                </c:ext>
              </c:extLst>
            </c:dLbl>
            <c:dLbl>
              <c:idx val="24"/>
              <c:layout>
                <c:manualLayout>
                  <c:x val="0"/>
                  <c:y val="1.3534294516905613E-4"/>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{C1F437AF-4400-4C2A-BADD-6D8A0D5A6CE6}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CB4-44C2-B34F-FEDA5B2D3384}"/>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{7E19AADE-54D0-419B-A2E0-5206FD995DA4}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CB4-44C2-B34F-FEDA5B2D33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3CB4-44C2-B34F-FEDA5B2D338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{F76A9700-B507-45CD-B5BB-F9B048CB2466}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CB7-4538-95BF-7783C80759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{694FF1B1-3DCD-4892-95AF-046D1BFFE175}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B7-4538-95BF-7783C80759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{4FFB0B43-41AF-4D58-8DF4-1501051593E7}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B7-4538-95BF-7783C80759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{54BB5918-6E8E-4B3C-8CBB-1B3B95709F94}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B7-4538-95BF-7783C80759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{18FA90F8-54D6-4C67-AA68-A03F720E3B5E}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B7-4538-95BF-7783C807595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{B10C420A-7FBB-4F97-BF0B-6140A2578040}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CB7-4538-95BF-7783C807595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{C9ACB237-D233-424E-B960-412A4159F5CC}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CB7-4538-95BF-7783C807595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{0A05C3A6-AC92-4EB1-A629-4AF258E5F456}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CB7-4538-95BF-7783C807595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{7B369220-0F35-46B5-8A62-F03C2AB44E3E}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CB7-4538-95BF-7783C80759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10.1</c:v>
                </c:pt>
                <c:pt idx="16">
                  <c:v>9.3000000000000007</c:v>
                </c:pt>
                <c:pt idx="24">
                  <c:v>9.4</c:v>
                </c:pt>
                <c:pt idx="32">
                  <c:v>9.8000000000000007</c:v>
                </c:pt>
              </c:numCache>
            </c:numRef>
          </c:xVal>
          <c:yVal>
            <c:numRef>
              <c:f>公会計指標分析・財政指標組合せ分析表!$BP$73:$DC$73</c:f>
              <c:numCache>
                <c:formatCode>#,##0.0;"▲ "#,##0.0</c:formatCode>
                <c:ptCount val="40"/>
                <c:pt idx="0">
                  <c:v>33</c:v>
                </c:pt>
                <c:pt idx="8">
                  <c:v>21.8</c:v>
                </c:pt>
                <c:pt idx="16">
                  <c:v>38.299999999999997</c:v>
                </c:pt>
                <c:pt idx="24">
                  <c:v>33.299999999999997</c:v>
                </c:pt>
                <c:pt idx="32">
                  <c:v>14.6</c:v>
                </c:pt>
              </c:numCache>
            </c:numRef>
          </c:yVal>
          <c:smooth val="0"/>
          <c:extLst>
            <c:ext xmlns:c16="http://schemas.microsoft.com/office/drawing/2014/chart" uri="{C3380CC4-5D6E-409C-BE32-E72D297353CC}">
              <c16:uniqueId val="{00000009-9CB7-4538-95BF-7783C80759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{60AFA96F-3415-4B4C-BD62-D887F494AF87}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CB7-4538-95BF-7783C80759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{0A0C9EEA-4BCD-4430-B545-5C9F407F6B44}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B7-4538-95BF-7783C80759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{5F94B88E-50A4-452E-8F44-1DF17BC7EE54}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B7-4538-95BF-7783C80759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{59F4185A-6C08-430E-A910-F35A28F7B2F4}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B7-4538-95BF-7783C80759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{8DE56337-F7AB-4ED3-A478-0AE6E5EBBC1F}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B7-4538-95BF-7783C807595D}"/>
                </c:ext>
              </c:extLst>
            </c:dLbl>
            <c:dLbl>
              <c:idx val="8"/>
              <c:layout>
                <c:manualLayout>
                  <c:x val="-2.8766015700383205E-2"/>
                  <c:y val="-8.055821363963594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{A114C666-9B24-4A0F-A7F6-253A92699812}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CB7-4538-95BF-7783C807595D}"/>
                </c:ext>
              </c:extLst>
            </c:dLbl>
            <c:dLbl>
              <c:idx val="16"/>
              <c:layout>
                <c:manualLayout>
                  <c:x val="-3.4502318643803015E-2"/>
                  <c:y val="-4.4275080535951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{2D7D22AD-665C-4E12-B4CF-155501258DF5}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CB7-4538-95BF-7783C807595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{34F06586-A6EF-4B75-9900-E0895828609D}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CB7-4538-95BF-7783C807595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{EC658A60-BCBA-49A3-B399-EA7A97DCE908}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CB7-4538-95BF-7783C80759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9CB7-4538-95BF-7783C807595D}"/>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一番大きなウエートを占めている元利償還金については、</a:t>
          </a:r>
          <a:r>
            <a:rPr lang="ja-JP" altLang="en-US" sz="1100" b="0" i="0" baseline="0">
              <a:solidFill>
                <a:schemeClr val="dk1"/>
              </a:solidFill>
              <a:effectLst/>
              <a:latin typeface="+mn-lt"/>
              <a:ea typeface="+mn-ea"/>
              <a:cs typeface="+mn-cs"/>
            </a:rPr>
            <a:t>平成３０年の豪雨災害復旧事業やみさきネットの改修事業による元利償還金の影響もあり、前年度より増額となっている</a:t>
          </a:r>
          <a:r>
            <a:rPr lang="ja-JP" altLang="ja-JP" sz="1100" b="0" i="0" baseline="0">
              <a:solidFill>
                <a:schemeClr val="dk1"/>
              </a:solidFill>
              <a:effectLst/>
              <a:latin typeface="+mn-lt"/>
              <a:ea typeface="+mn-ea"/>
              <a:cs typeface="+mn-cs"/>
            </a:rPr>
            <a:t>。今後は合併関連事業により増加が見込まれるので、適切な管理を行い地方債発行を抑制するとともに、計画的な繰上償還を行っていくなど抑制に努める。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元利償還金以外の分子について、公営企業債の元利償還金に対する繰入金について増加傾向になっている。上下水道事業が進捗していることから、今後も高い水準が見込まれる。また、津山圏域で構成する一部事務組合が起こした地方債の元利償還金に対する負担金が近年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地方債現在高は、小学校の大規模改修などにより平成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年度から年々増加してい</a:t>
          </a:r>
          <a:r>
            <a:rPr kumimoji="1" lang="ja-JP" altLang="en-US" sz="1100">
              <a:solidFill>
                <a:schemeClr val="dk1"/>
              </a:solidFill>
              <a:effectLst/>
              <a:latin typeface="+mn-lt"/>
              <a:ea typeface="+mn-ea"/>
              <a:cs typeface="+mn-cs"/>
            </a:rPr>
            <a:t>たが、令和３年度に約７億５千万円の繰上げ償還を行ったことによる影響で減少している。</a:t>
          </a:r>
          <a:r>
            <a:rPr kumimoji="1" lang="ja-JP" altLang="ja-JP" sz="1100">
              <a:solidFill>
                <a:schemeClr val="dk1"/>
              </a:solidFill>
              <a:effectLst/>
              <a:latin typeface="+mn-lt"/>
              <a:ea typeface="+mn-ea"/>
              <a:cs typeface="+mn-cs"/>
            </a:rPr>
            <a:t>今後は、みさきネット改修事業や</a:t>
          </a:r>
          <a:r>
            <a:rPr kumimoji="1" lang="ja-JP" altLang="en-US" sz="1100">
              <a:solidFill>
                <a:schemeClr val="dk1"/>
              </a:solidFill>
              <a:effectLst/>
              <a:latin typeface="+mn-lt"/>
              <a:ea typeface="+mn-ea"/>
              <a:cs typeface="+mn-cs"/>
            </a:rPr>
            <a:t>義務教育学校建設事業、</a:t>
          </a:r>
          <a:r>
            <a:rPr kumimoji="1" lang="ja-JP" altLang="ja-JP" sz="1100">
              <a:solidFill>
                <a:schemeClr val="dk1"/>
              </a:solidFill>
              <a:effectLst/>
              <a:latin typeface="+mn-lt"/>
              <a:ea typeface="+mn-ea"/>
              <a:cs typeface="+mn-cs"/>
            </a:rPr>
            <a:t>公共施設等の老朽化対策等に係る経費の増大等も見込まれ、高い水準になることが想定される。</a:t>
          </a:r>
          <a:endParaRPr lang="ja-JP" altLang="ja-JP" sz="1400">
            <a:effectLst/>
          </a:endParaRPr>
        </a:p>
        <a:p>
          <a:r>
            <a:rPr kumimoji="1" lang="ja-JP" altLang="ja-JP" sz="1100">
              <a:solidFill>
                <a:schemeClr val="dk1"/>
              </a:solidFill>
              <a:effectLst/>
              <a:latin typeface="+mn-lt"/>
              <a:ea typeface="+mn-ea"/>
              <a:cs typeface="+mn-cs"/>
            </a:rPr>
            <a:t>公営企業債等繰入見込額については、継続している上下水道事業とともに、今後も大きな減少は見込めない状況である。</a:t>
          </a:r>
          <a:endParaRPr lang="ja-JP" altLang="ja-JP" sz="1400">
            <a:effectLst/>
          </a:endParaRPr>
        </a:p>
        <a:p>
          <a:r>
            <a:rPr kumimoji="1" lang="ja-JP" altLang="ja-JP" sz="1100">
              <a:solidFill>
                <a:schemeClr val="dk1"/>
              </a:solidFill>
              <a:effectLst/>
              <a:latin typeface="+mn-lt"/>
              <a:ea typeface="+mn-ea"/>
              <a:cs typeface="+mn-cs"/>
            </a:rPr>
            <a:t>充当可能基金については財政状況の許す範囲で積立を行っており、年々増加している。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地方税全体では大幅な増収は見込め</a:t>
          </a:r>
          <a:r>
            <a:rPr lang="ja-JP" altLang="en-US" sz="1100" b="0" i="0" baseline="0">
              <a:solidFill>
                <a:schemeClr val="dk1"/>
              </a:solidFill>
              <a:effectLst/>
              <a:latin typeface="+mn-lt"/>
              <a:ea typeface="+mn-ea"/>
              <a:cs typeface="+mn-cs"/>
            </a:rPr>
            <a:t>ず</a:t>
          </a:r>
          <a:r>
            <a:rPr lang="ja-JP" altLang="ja-JP" sz="1100" b="0" i="0" baseline="0">
              <a:solidFill>
                <a:schemeClr val="dk1"/>
              </a:solidFill>
              <a:effectLst/>
              <a:latin typeface="+mn-lt"/>
              <a:ea typeface="+mn-ea"/>
              <a:cs typeface="+mn-cs"/>
            </a:rPr>
            <a:t>、基金目的の事業実施のために取り崩しを行ったものは、長期振興町づくり基金、教育施設整備基金、</a:t>
          </a:r>
          <a:r>
            <a:rPr lang="ja-JP" altLang="en-US" sz="1100" b="0" i="0" baseline="0">
              <a:solidFill>
                <a:schemeClr val="dk1"/>
              </a:solidFill>
              <a:effectLst/>
              <a:latin typeface="+mn-lt"/>
              <a:ea typeface="+mn-ea"/>
              <a:cs typeface="+mn-cs"/>
            </a:rPr>
            <a:t>減債</a:t>
          </a:r>
          <a:r>
            <a:rPr lang="ja-JP" altLang="ja-JP" sz="1100" b="0" i="0" baseline="0">
              <a:solidFill>
                <a:schemeClr val="dk1"/>
              </a:solidFill>
              <a:effectLst/>
              <a:latin typeface="+mn-lt"/>
              <a:ea typeface="+mn-ea"/>
              <a:cs typeface="+mn-cs"/>
            </a:rPr>
            <a:t>基金等である。その他、積み立ても行っており最終的には、</a:t>
          </a:r>
          <a:r>
            <a:rPr lang="ja-JP" altLang="en-US" sz="1100" b="0" i="0" baseline="0">
              <a:solidFill>
                <a:schemeClr val="dk1"/>
              </a:solidFill>
              <a:effectLst/>
              <a:latin typeface="+mn-lt"/>
              <a:ea typeface="+mn-ea"/>
              <a:cs typeface="+mn-cs"/>
            </a:rPr>
            <a:t>８，４３１</a:t>
          </a:r>
          <a:r>
            <a:rPr lang="ja-JP" altLang="ja-JP" sz="1100" b="0" i="0" baseline="0">
              <a:solidFill>
                <a:schemeClr val="dk1"/>
              </a:solidFill>
              <a:effectLst/>
              <a:latin typeface="+mn-lt"/>
              <a:ea typeface="+mn-ea"/>
              <a:cs typeface="+mn-cs"/>
            </a:rPr>
            <a:t>百万円の残高となった。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今後は学校建設事業及び老朽化する公共施設等の適正な管理・維持、合併関連事業などにも取り組む必要があり、適切な運用を目指す。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元気なまちづくり基金：まち全体の元気なまちづくりを推進することを目的とする。</a:t>
          </a:r>
          <a:endParaRPr lang="ja-JP" altLang="ja-JP" sz="1400">
            <a:effectLst/>
          </a:endParaRPr>
        </a:p>
        <a:p>
          <a:r>
            <a:rPr kumimoji="1" lang="ja-JP" altLang="ja-JP" sz="1100">
              <a:solidFill>
                <a:schemeClr val="dk1"/>
              </a:solidFill>
              <a:effectLst/>
              <a:latin typeface="+mn-lt"/>
              <a:ea typeface="+mn-ea"/>
              <a:cs typeface="+mn-cs"/>
            </a:rPr>
            <a:t>長期振興町づくり基金：町民福祉向上に資する長期的な計画に基づく事業を円滑に推進するとともに、町財政の健全な運営を図ることを目的とする。</a:t>
          </a:r>
          <a:endParaRPr lang="ja-JP" altLang="ja-JP" sz="1400">
            <a:effectLst/>
          </a:endParaRPr>
        </a:p>
        <a:p>
          <a:r>
            <a:rPr kumimoji="1" lang="ja-JP" altLang="ja-JP" sz="1100">
              <a:solidFill>
                <a:schemeClr val="dk1"/>
              </a:solidFill>
              <a:effectLst/>
              <a:latin typeface="+mn-lt"/>
              <a:ea typeface="+mn-ea"/>
              <a:cs typeface="+mn-cs"/>
            </a:rPr>
            <a:t>教育施設整備基金：美咲町における教育施設の建設及び整備に要する費用の財源に充てることを目的とする。</a:t>
          </a:r>
          <a:endParaRPr lang="ja-JP" altLang="ja-JP" sz="1400">
            <a:effectLst/>
          </a:endParaRPr>
        </a:p>
        <a:p>
          <a:r>
            <a:rPr kumimoji="1" lang="ja-JP" altLang="ja-JP" sz="1100">
              <a:solidFill>
                <a:schemeClr val="dk1"/>
              </a:solidFill>
              <a:effectLst/>
              <a:latin typeface="+mn-lt"/>
              <a:ea typeface="+mn-ea"/>
              <a:cs typeface="+mn-cs"/>
            </a:rPr>
            <a:t>庁舎建設基金：美咲町庁舎建設を図ることを目的とする。</a:t>
          </a:r>
          <a:endParaRPr lang="ja-JP" altLang="ja-JP" sz="1400">
            <a:effectLst/>
          </a:endParaRPr>
        </a:p>
        <a:p>
          <a:r>
            <a:rPr kumimoji="1" lang="ja-JP" altLang="ja-JP" sz="1100">
              <a:solidFill>
                <a:schemeClr val="dk1"/>
              </a:solidFill>
              <a:effectLst/>
              <a:latin typeface="+mn-lt"/>
              <a:ea typeface="+mn-ea"/>
              <a:cs typeface="+mn-cs"/>
            </a:rPr>
            <a:t>みさきネット施設整備及び維持管理基金：</a:t>
          </a:r>
          <a:r>
            <a:rPr lang="ja-JP" altLang="ja-JP" sz="1100">
              <a:solidFill>
                <a:schemeClr val="dk1"/>
              </a:solidFill>
              <a:effectLst/>
              <a:latin typeface="+mn-lt"/>
              <a:ea typeface="+mn-ea"/>
              <a:cs typeface="+mn-cs"/>
            </a:rPr>
            <a:t>美咲町みさきネット施設の整備及び修繕その他の維持補修の財源に充てること</a:t>
          </a:r>
          <a:r>
            <a:rPr kumimoji="1" lang="ja-JP" altLang="ja-JP" sz="1100">
              <a:solidFill>
                <a:schemeClr val="dk1"/>
              </a:solidFill>
              <a:effectLst/>
              <a:latin typeface="+mn-lt"/>
              <a:ea typeface="+mn-ea"/>
              <a:cs typeface="+mn-cs"/>
            </a:rPr>
            <a:t>を目的とする。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元気なまちづくり基金：</a:t>
          </a:r>
          <a:r>
            <a:rPr kumimoji="1" lang="ja-JP" altLang="en-US" sz="1100">
              <a:solidFill>
                <a:schemeClr val="dk1"/>
              </a:solidFill>
              <a:effectLst/>
              <a:latin typeface="+mn-lt"/>
              <a:ea typeface="+mn-ea"/>
              <a:cs typeface="+mn-cs"/>
            </a:rPr>
            <a:t>合併特例事業への充当により３３百万円の減額。</a:t>
          </a:r>
          <a:endParaRPr lang="ja-JP" altLang="ja-JP" sz="1400">
            <a:effectLst/>
          </a:endParaRPr>
        </a:p>
        <a:p>
          <a:r>
            <a:rPr kumimoji="1" lang="ja-JP" altLang="ja-JP" sz="1100">
              <a:solidFill>
                <a:schemeClr val="dk1"/>
              </a:solidFill>
              <a:effectLst/>
              <a:latin typeface="+mn-lt"/>
              <a:ea typeface="+mn-ea"/>
              <a:cs typeface="+mn-cs"/>
            </a:rPr>
            <a:t>長期振興町づくり基金：町民福祉向上に資する長期的な計画に基づく事業を円滑に推進するため</a:t>
          </a:r>
          <a:r>
            <a:rPr kumimoji="1" lang="ja-JP" altLang="en-US" sz="1100">
              <a:solidFill>
                <a:schemeClr val="dk1"/>
              </a:solidFill>
              <a:effectLst/>
              <a:latin typeface="+mn-lt"/>
              <a:ea typeface="+mn-ea"/>
              <a:cs typeface="+mn-cs"/>
            </a:rPr>
            <a:t>５５３</a:t>
          </a:r>
          <a:r>
            <a:rPr kumimoji="1" lang="ja-JP" altLang="ja-JP" sz="1100">
              <a:solidFill>
                <a:schemeClr val="dk1"/>
              </a:solidFill>
              <a:effectLst/>
              <a:latin typeface="+mn-lt"/>
              <a:ea typeface="+mn-ea"/>
              <a:cs typeface="+mn-cs"/>
            </a:rPr>
            <a:t>百万円積み立てたことによる増額。</a:t>
          </a:r>
          <a:endParaRPr lang="ja-JP" altLang="ja-JP" sz="1400">
            <a:effectLst/>
          </a:endParaRPr>
        </a:p>
        <a:p>
          <a:r>
            <a:rPr kumimoji="1" lang="ja-JP" altLang="ja-JP" sz="1100">
              <a:solidFill>
                <a:schemeClr val="dk1"/>
              </a:solidFill>
              <a:effectLst/>
              <a:latin typeface="+mn-lt"/>
              <a:ea typeface="+mn-ea"/>
              <a:cs typeface="+mn-cs"/>
            </a:rPr>
            <a:t>教育施設整備基金：今後予定されている学校建設に伴い</a:t>
          </a:r>
          <a:r>
            <a:rPr kumimoji="1" lang="ja-JP" altLang="en-US" sz="1100">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百万円を積み立てたことによる増額。</a:t>
          </a:r>
          <a:endParaRPr lang="ja-JP" altLang="ja-JP" sz="1400">
            <a:effectLst/>
          </a:endParaRPr>
        </a:p>
        <a:p>
          <a:r>
            <a:rPr kumimoji="1" lang="ja-JP" altLang="ja-JP" sz="1100">
              <a:solidFill>
                <a:schemeClr val="dk1"/>
              </a:solidFill>
              <a:effectLst/>
              <a:latin typeface="+mn-lt"/>
              <a:ea typeface="+mn-ea"/>
              <a:cs typeface="+mn-cs"/>
            </a:rPr>
            <a:t>庁舎建設基金：</a:t>
          </a:r>
          <a:r>
            <a:rPr kumimoji="1" lang="ja-JP" altLang="en-US" sz="1100">
              <a:solidFill>
                <a:schemeClr val="dk1"/>
              </a:solidFill>
              <a:effectLst/>
              <a:latin typeface="+mn-lt"/>
              <a:ea typeface="+mn-ea"/>
              <a:cs typeface="+mn-cs"/>
            </a:rPr>
            <a:t>今後予定されている庁舎建設に伴い９０百万円を</a:t>
          </a:r>
          <a:r>
            <a:rPr kumimoji="1" lang="ja-JP" altLang="ja-JP" sz="1100">
              <a:solidFill>
                <a:schemeClr val="dk1"/>
              </a:solidFill>
              <a:effectLst/>
              <a:latin typeface="+mn-lt"/>
              <a:ea typeface="+mn-ea"/>
              <a:cs typeface="+mn-cs"/>
            </a:rPr>
            <a:t>積み立てたことによる増額。</a:t>
          </a:r>
          <a:endParaRPr lang="ja-JP" altLang="ja-JP" sz="1400">
            <a:effectLst/>
          </a:endParaRPr>
        </a:p>
        <a:p>
          <a:r>
            <a:rPr kumimoji="1" lang="ja-JP" altLang="ja-JP" sz="1100">
              <a:solidFill>
                <a:schemeClr val="dk1"/>
              </a:solidFill>
              <a:effectLst/>
              <a:latin typeface="+mn-lt"/>
              <a:ea typeface="+mn-ea"/>
              <a:cs typeface="+mn-cs"/>
            </a:rPr>
            <a:t>みさきネット施設整備及び維持管理基金：</a:t>
          </a:r>
          <a:r>
            <a:rPr kumimoji="1" lang="ja-JP" altLang="en-US" sz="1100">
              <a:solidFill>
                <a:schemeClr val="dk1"/>
              </a:solidFill>
              <a:effectLst/>
              <a:latin typeface="+mn-lt"/>
              <a:ea typeface="+mn-ea"/>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元気なまちづくり基金：</a:t>
          </a:r>
          <a:r>
            <a:rPr kumimoji="1" lang="ja-JP" altLang="en-US" sz="1100">
              <a:solidFill>
                <a:schemeClr val="dk1"/>
              </a:solidFill>
              <a:effectLst/>
              <a:latin typeface="+mn-lt"/>
              <a:ea typeface="+mn-ea"/>
              <a:cs typeface="+mn-cs"/>
            </a:rPr>
            <a:t>合併関連事業に伴い取崩しを行い、基金の目的に沿った有効活用を図る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長期振興町づくり基金：町民福祉向上に資する長期的な計画に基づく事業を円滑に推進するため短期的には毎年積み立てを行う見込み。</a:t>
          </a:r>
          <a:endParaRPr lang="ja-JP" altLang="ja-JP" sz="1400">
            <a:effectLst/>
          </a:endParaRPr>
        </a:p>
        <a:p>
          <a:r>
            <a:rPr kumimoji="1" lang="ja-JP" altLang="ja-JP" sz="1100">
              <a:solidFill>
                <a:schemeClr val="dk1"/>
              </a:solidFill>
              <a:effectLst/>
              <a:latin typeface="+mn-lt"/>
              <a:ea typeface="+mn-ea"/>
              <a:cs typeface="+mn-cs"/>
            </a:rPr>
            <a:t>教育施設整備基金：</a:t>
          </a:r>
          <a:r>
            <a:rPr kumimoji="1" lang="ja-JP" altLang="en-US" sz="1100">
              <a:solidFill>
                <a:schemeClr val="dk1"/>
              </a:solidFill>
              <a:effectLst/>
              <a:latin typeface="+mn-lt"/>
              <a:ea typeface="+mn-ea"/>
              <a:cs typeface="+mn-cs"/>
            </a:rPr>
            <a:t>義務教育</a:t>
          </a:r>
          <a:r>
            <a:rPr kumimoji="1" lang="ja-JP" altLang="ja-JP" sz="1100">
              <a:solidFill>
                <a:schemeClr val="dk1"/>
              </a:solidFill>
              <a:effectLst/>
              <a:latin typeface="+mn-lt"/>
              <a:ea typeface="+mn-ea"/>
              <a:cs typeface="+mn-cs"/>
            </a:rPr>
            <a:t>学校建設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取崩しを行い、基金の目的に沿った有効活用を図る。</a:t>
          </a:r>
          <a:endParaRPr lang="ja-JP" altLang="ja-JP" sz="1400">
            <a:effectLst/>
          </a:endParaRPr>
        </a:p>
        <a:p>
          <a:r>
            <a:rPr kumimoji="1" lang="ja-JP" altLang="ja-JP" sz="1100">
              <a:solidFill>
                <a:schemeClr val="dk1"/>
              </a:solidFill>
              <a:effectLst/>
              <a:latin typeface="+mn-lt"/>
              <a:ea typeface="+mn-ea"/>
              <a:cs typeface="+mn-cs"/>
            </a:rPr>
            <a:t>庁舎建設基金：今後予定されている庁舎建設並びに改修に伴い</a:t>
          </a:r>
          <a:r>
            <a:rPr kumimoji="1" lang="ja-JP" altLang="en-US" sz="1100">
              <a:solidFill>
                <a:schemeClr val="dk1"/>
              </a:solidFill>
              <a:effectLst/>
              <a:latin typeface="+mn-lt"/>
              <a:ea typeface="+mn-ea"/>
              <a:cs typeface="+mn-cs"/>
            </a:rPr>
            <a:t>取崩しを行い、基金の目的に沿った有効活用を図る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みさきネット施設整備及び維持管理基金：今後のみさきネット施設整備及び維持管理のため計画的に積み立てを行う見込み。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中長期的には学校建設事業や合併関連事業などにより減少していくことが見込まれる。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今後の公債費増大に対する対策として繰上償還を見込んで積立てたことにより増加している。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地方債の償還額の増加が見込まれるので、短期的には繰上げ償還の原資として取崩しを検討している。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13,513
13,363
232.17
14,426,423
13,928,207
484,820
7,463,316
11,281,870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％であり、類似団体平均を下回っている。 しかし、それぞれの公共施設等については老朽化が進んでおり、個別施設計画策定に際して、公共施設の再編について検討し、将来の改修、建替費用について試算していく必要がある。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13758</xdr:rowOff>
    </xdr:from>
    <xdr:to>
      <xdr:col>23</xdr:col>
      <xdr:colOff>136525</xdr:colOff>
      <xdr:row>28</xdr:row>
      <xdr:rowOff>115358</xdr:rowOff>
    </xdr:to>
    <xdr:sp macro="" textlink="">
      <xdr:nvSpPr>
        <xdr:cNvPr id="81" name="楕円 80"/>
        <xdr:cNvSpPr/>
      </xdr:nvSpPr>
      <xdr:spPr>
        <a:xfrm>
          <a:off x="47117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36635</xdr:rowOff>
    </xdr:from>
    <xdr:ext cx="405111" cy="259045"/>
    <xdr:sp macro="" textlink="">
      <xdr:nvSpPr>
        <xdr:cNvPr id="82" name="有形固定資産減価償却率該当値テキスト"/>
        <xdr:cNvSpPr txBox="1"/>
      </xdr:nvSpPr>
      <xdr:spPr>
        <a:xfrm>
          <a:off x="4813300" y="543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83" name="楕円 82"/>
        <xdr:cNvSpPr/>
      </xdr:nvSpPr>
      <xdr:spPr>
        <a:xfrm>
          <a:off x="4000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64558</xdr:rowOff>
    </xdr:to>
    <xdr:cxnSp macro="">
      <xdr:nvCxnSpPr>
        <xdr:cNvPr id="84" name="直線コネクタ 83"/>
        <xdr:cNvCxnSpPr/>
      </xdr:nvCxnSpPr>
      <xdr:spPr>
        <a:xfrm>
          <a:off x="4051300" y="557911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77258</xdr:rowOff>
    </xdr:from>
    <xdr:to>
      <xdr:col>15</xdr:col>
      <xdr:colOff>187325</xdr:colOff>
      <xdr:row>28</xdr:row>
      <xdr:rowOff>7408</xdr:rowOff>
    </xdr:to>
    <xdr:sp macro="" textlink="">
      <xdr:nvSpPr>
        <xdr:cNvPr id="85" name="楕円 84"/>
        <xdr:cNvSpPr/>
      </xdr:nvSpPr>
      <xdr:spPr>
        <a:xfrm>
          <a:off x="32385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128058</xdr:rowOff>
    </xdr:from>
    <xdr:to>
      <xdr:col>19</xdr:col>
      <xdr:colOff>136525</xdr:colOff>
      <xdr:row>28</xdr:row>
      <xdr:rowOff>6985</xdr:rowOff>
    </xdr:to>
    <xdr:cxnSp macro="">
      <xdr:nvCxnSpPr>
        <xdr:cNvPr id="86" name="直線コネクタ 85"/>
        <xdr:cNvCxnSpPr/>
      </xdr:nvCxnSpPr>
      <xdr:spPr>
        <a:xfrm>
          <a:off x="3289300" y="552873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8890</xdr:rowOff>
    </xdr:from>
    <xdr:to>
      <xdr:col>11</xdr:col>
      <xdr:colOff>187325</xdr:colOff>
      <xdr:row>27</xdr:row>
      <xdr:rowOff>110490</xdr:rowOff>
    </xdr:to>
    <xdr:sp macro="" textlink="">
      <xdr:nvSpPr>
        <xdr:cNvPr id="87" name="楕円 86"/>
        <xdr:cNvSpPr/>
      </xdr:nvSpPr>
      <xdr:spPr>
        <a:xfrm>
          <a:off x="2476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59690</xdr:rowOff>
    </xdr:from>
    <xdr:to>
      <xdr:col>15</xdr:col>
      <xdr:colOff>136525</xdr:colOff>
      <xdr:row>27</xdr:row>
      <xdr:rowOff>128058</xdr:rowOff>
    </xdr:to>
    <xdr:cxnSp macro="">
      <xdr:nvCxnSpPr>
        <xdr:cNvPr id="88" name="直線コネクタ 87"/>
        <xdr:cNvCxnSpPr/>
      </xdr:nvCxnSpPr>
      <xdr:spPr>
        <a:xfrm>
          <a:off x="2527300" y="546036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91652</xdr:rowOff>
    </xdr:from>
    <xdr:to>
      <xdr:col>7</xdr:col>
      <xdr:colOff>187325</xdr:colOff>
      <xdr:row>28</xdr:row>
      <xdr:rowOff>21802</xdr:rowOff>
    </xdr:to>
    <xdr:sp macro="" textlink="">
      <xdr:nvSpPr>
        <xdr:cNvPr id="89" name="楕円 88"/>
        <xdr:cNvSpPr/>
      </xdr:nvSpPr>
      <xdr:spPr>
        <a:xfrm>
          <a:off x="1714500" y="54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59690</xdr:rowOff>
    </xdr:from>
    <xdr:to>
      <xdr:col>11</xdr:col>
      <xdr:colOff>136525</xdr:colOff>
      <xdr:row>27</xdr:row>
      <xdr:rowOff>142452</xdr:rowOff>
    </xdr:to>
    <xdr:cxnSp macro="">
      <xdr:nvCxnSpPr>
        <xdr:cNvPr id="90" name="直線コネクタ 89"/>
        <xdr:cNvCxnSpPr/>
      </xdr:nvCxnSpPr>
      <xdr:spPr>
        <a:xfrm flipV="1">
          <a:off x="1765300" y="5460365"/>
          <a:ext cx="762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2" name="n_2aveValue有形固定資産減価償却率"/>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3" name="n_3aveValue有形固定資産減価償却率"/>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95" name="n_1mainValue有形固定資産減価償却率"/>
        <xdr:cNvSpPr txBox="1"/>
      </xdr:nvSpPr>
      <xdr:spPr>
        <a:xfrm>
          <a:off x="38360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23935</xdr:rowOff>
    </xdr:from>
    <xdr:ext cx="405111" cy="259045"/>
    <xdr:sp macro="" textlink="">
      <xdr:nvSpPr>
        <xdr:cNvPr id="96" name="n_2mainValue有形固定資産減価償却率"/>
        <xdr:cNvSpPr txBox="1"/>
      </xdr:nvSpPr>
      <xdr:spPr>
        <a:xfrm>
          <a:off x="3086744"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127017</xdr:rowOff>
    </xdr:from>
    <xdr:ext cx="405111" cy="259045"/>
    <xdr:sp macro="" textlink="">
      <xdr:nvSpPr>
        <xdr:cNvPr id="97" name="n_3mainValue有形固定資産減価償却率"/>
        <xdr:cNvSpPr txBox="1"/>
      </xdr:nvSpPr>
      <xdr:spPr>
        <a:xfrm>
          <a:off x="2324744" y="51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38329</xdr:rowOff>
    </xdr:from>
    <xdr:ext cx="405111" cy="259045"/>
    <xdr:sp macro="" textlink="">
      <xdr:nvSpPr>
        <xdr:cNvPr id="98" name="n_4mainValue有形固定資産減価償却率"/>
        <xdr:cNvSpPr txBox="1"/>
      </xdr:nvSpPr>
      <xdr:spPr>
        <a:xfrm>
          <a:off x="1562744" y="526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債務負担比率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３１６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を下回っている状況である。令和３年度に繰上償還を行ったことが主な要因として考えられる。今後、地方債を財源とする大規模な建設事業をが続いていくため、引き続き繰上償還等を行い健全な財政運営に努め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2" name="債務償還比率平均値テキスト"/>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88435</xdr:rowOff>
    </xdr:from>
    <xdr:to>
      <xdr:col>76</xdr:col>
      <xdr:colOff>73025</xdr:colOff>
      <xdr:row>30</xdr:row>
      <xdr:rowOff>18585</xdr:rowOff>
    </xdr:to>
    <xdr:sp macro="" textlink="">
      <xdr:nvSpPr>
        <xdr:cNvPr id="143" name="楕円 142"/>
        <xdr:cNvSpPr/>
      </xdr:nvSpPr>
      <xdr:spPr>
        <a:xfrm>
          <a:off x="14744700" y="58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111312</xdr:rowOff>
    </xdr:from>
    <xdr:ext cx="469744" cy="259045"/>
    <xdr:sp macro="" textlink="">
      <xdr:nvSpPr>
        <xdr:cNvPr id="144" name="債務償還比率該当値テキスト"/>
        <xdr:cNvSpPr txBox="1"/>
      </xdr:nvSpPr>
      <xdr:spPr>
        <a:xfrm>
          <a:off x="14846300" y="568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160951</xdr:rowOff>
    </xdr:from>
    <xdr:to>
      <xdr:col>72</xdr:col>
      <xdr:colOff>123825</xdr:colOff>
      <xdr:row>31</xdr:row>
      <xdr:rowOff>91101</xdr:rowOff>
    </xdr:to>
    <xdr:sp macro="" textlink="">
      <xdr:nvSpPr>
        <xdr:cNvPr id="145" name="楕円 144"/>
        <xdr:cNvSpPr/>
      </xdr:nvSpPr>
      <xdr:spPr>
        <a:xfrm>
          <a:off x="14033500" y="60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139235</xdr:rowOff>
    </xdr:from>
    <xdr:to>
      <xdr:col>76</xdr:col>
      <xdr:colOff>22225</xdr:colOff>
      <xdr:row>31</xdr:row>
      <xdr:rowOff>40301</xdr:rowOff>
    </xdr:to>
    <xdr:cxnSp macro="">
      <xdr:nvCxnSpPr>
        <xdr:cNvPr id="146" name="直線コネクタ 145"/>
        <xdr:cNvCxnSpPr/>
      </xdr:nvCxnSpPr>
      <xdr:spPr>
        <a:xfrm flipV="1">
          <a:off x="14084300" y="5882810"/>
          <a:ext cx="711200" cy="2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124068</xdr:rowOff>
    </xdr:from>
    <xdr:to>
      <xdr:col>68</xdr:col>
      <xdr:colOff>123825</xdr:colOff>
      <xdr:row>31</xdr:row>
      <xdr:rowOff>54218</xdr:rowOff>
    </xdr:to>
    <xdr:sp macro="" textlink="">
      <xdr:nvSpPr>
        <xdr:cNvPr id="147" name="楕円 146"/>
        <xdr:cNvSpPr/>
      </xdr:nvSpPr>
      <xdr:spPr>
        <a:xfrm>
          <a:off x="13271500" y="60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3418</xdr:rowOff>
    </xdr:from>
    <xdr:to>
      <xdr:col>72</xdr:col>
      <xdr:colOff>73025</xdr:colOff>
      <xdr:row>31</xdr:row>
      <xdr:rowOff>40301</xdr:rowOff>
    </xdr:to>
    <xdr:cxnSp macro="">
      <xdr:nvCxnSpPr>
        <xdr:cNvPr id="148" name="直線コネクタ 147"/>
        <xdr:cNvCxnSpPr/>
      </xdr:nvCxnSpPr>
      <xdr:spPr>
        <a:xfrm>
          <a:off x="13322300" y="6089893"/>
          <a:ext cx="762000" cy="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105897</xdr:rowOff>
    </xdr:from>
    <xdr:to>
      <xdr:col>64</xdr:col>
      <xdr:colOff>123825</xdr:colOff>
      <xdr:row>31</xdr:row>
      <xdr:rowOff>36047</xdr:rowOff>
    </xdr:to>
    <xdr:sp macro="" textlink="">
      <xdr:nvSpPr>
        <xdr:cNvPr id="149" name="楕円 148"/>
        <xdr:cNvSpPr/>
      </xdr:nvSpPr>
      <xdr:spPr>
        <a:xfrm>
          <a:off x="12509500" y="60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156697</xdr:rowOff>
    </xdr:from>
    <xdr:to>
      <xdr:col>68</xdr:col>
      <xdr:colOff>73025</xdr:colOff>
      <xdr:row>31</xdr:row>
      <xdr:rowOff>3418</xdr:rowOff>
    </xdr:to>
    <xdr:cxnSp macro="">
      <xdr:nvCxnSpPr>
        <xdr:cNvPr id="150" name="直線コネクタ 149"/>
        <xdr:cNvCxnSpPr/>
      </xdr:nvCxnSpPr>
      <xdr:spPr>
        <a:xfrm>
          <a:off x="12560300" y="6071722"/>
          <a:ext cx="762000" cy="1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121010</xdr:rowOff>
    </xdr:from>
    <xdr:to>
      <xdr:col>60</xdr:col>
      <xdr:colOff>123825</xdr:colOff>
      <xdr:row>31</xdr:row>
      <xdr:rowOff>51160</xdr:rowOff>
    </xdr:to>
    <xdr:sp macro="" textlink="">
      <xdr:nvSpPr>
        <xdr:cNvPr id="151" name="楕円 150"/>
        <xdr:cNvSpPr/>
      </xdr:nvSpPr>
      <xdr:spPr>
        <a:xfrm>
          <a:off x="11747500" y="60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156697</xdr:rowOff>
    </xdr:from>
    <xdr:to>
      <xdr:col>64</xdr:col>
      <xdr:colOff>73025</xdr:colOff>
      <xdr:row>31</xdr:row>
      <xdr:rowOff>360</xdr:rowOff>
    </xdr:to>
    <xdr:cxnSp macro="">
      <xdr:nvCxnSpPr>
        <xdr:cNvPr id="152" name="直線コネクタ 151"/>
        <xdr:cNvCxnSpPr/>
      </xdr:nvCxnSpPr>
      <xdr:spPr>
        <a:xfrm flipV="1">
          <a:off x="11798300" y="607172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3" name="n_1aveValue債務償還比率"/>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54" name="n_2aveValue債務償還比率"/>
        <xdr:cNvSpPr txBox="1"/>
      </xdr:nvSpPr>
      <xdr:spPr>
        <a:xfrm>
          <a:off x="13087427" y="62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55" name="n_3aveValue債務償還比率"/>
        <xdr:cNvSpPr txBox="1"/>
      </xdr:nvSpPr>
      <xdr:spPr>
        <a:xfrm>
          <a:off x="12325427"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56" name="n_4aveValue債務償還比率"/>
        <xdr:cNvSpPr txBox="1"/>
      </xdr:nvSpPr>
      <xdr:spPr>
        <a:xfrm>
          <a:off x="11563427" y="63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107628</xdr:rowOff>
    </xdr:from>
    <xdr:ext cx="469744" cy="259045"/>
    <xdr:sp macro="" textlink="">
      <xdr:nvSpPr>
        <xdr:cNvPr id="157" name="n_1mainValue債務償還比率"/>
        <xdr:cNvSpPr txBox="1"/>
      </xdr:nvSpPr>
      <xdr:spPr>
        <a:xfrm>
          <a:off x="13836727" y="585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70745</xdr:rowOff>
    </xdr:from>
    <xdr:ext cx="469744" cy="259045"/>
    <xdr:sp macro="" textlink="">
      <xdr:nvSpPr>
        <xdr:cNvPr id="158" name="n_2mainValue債務償還比率"/>
        <xdr:cNvSpPr txBox="1"/>
      </xdr:nvSpPr>
      <xdr:spPr>
        <a:xfrm>
          <a:off x="13087427" y="58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52574</xdr:rowOff>
    </xdr:from>
    <xdr:ext cx="469744" cy="259045"/>
    <xdr:sp macro="" textlink="">
      <xdr:nvSpPr>
        <xdr:cNvPr id="159" name="n_3mainValue債務償還比率"/>
        <xdr:cNvSpPr txBox="1"/>
      </xdr:nvSpPr>
      <xdr:spPr>
        <a:xfrm>
          <a:off x="12325427" y="579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67687</xdr:rowOff>
    </xdr:from>
    <xdr:ext cx="469744" cy="259045"/>
    <xdr:sp macro="" textlink="">
      <xdr:nvSpPr>
        <xdr:cNvPr id="160" name="n_4mainValue債務償還比率"/>
        <xdr:cNvSpPr txBox="1"/>
      </xdr:nvSpPr>
      <xdr:spPr>
        <a:xfrm>
          <a:off x="11563427" y="581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13,513
13,363
232.17
14,426,423
13,928,207
484,820
7,463,316
11,281,870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73" name="楕円 72"/>
        <xdr:cNvSpPr/>
      </xdr:nvSpPr>
      <xdr:spPr>
        <a:xfrm>
          <a:off x="4584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17797</xdr:rowOff>
    </xdr:from>
    <xdr:ext cx="405111" cy="259045"/>
    <xdr:sp macro="" textlink="">
      <xdr:nvSpPr>
        <xdr:cNvPr id="74" name="【道路】&#10;有形固定資産減価償却率該当値テキスト"/>
        <xdr:cNvSpPr txBox="1"/>
      </xdr:nvSpPr>
      <xdr:spPr>
        <a:xfrm>
          <a:off x="4673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132080</xdr:rowOff>
    </xdr:from>
    <xdr:to>
      <xdr:col>20</xdr:col>
      <xdr:colOff>38100</xdr:colOff>
      <xdr:row>36</xdr:row>
      <xdr:rowOff>62230</xdr:rowOff>
    </xdr:to>
    <xdr:sp macro="" textlink="">
      <xdr:nvSpPr>
        <xdr:cNvPr id="75" name="楕円 74"/>
        <xdr:cNvSpPr/>
      </xdr:nvSpPr>
      <xdr:spPr>
        <a:xfrm>
          <a:off x="3746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xdr:rowOff>
    </xdr:from>
    <xdr:to>
      <xdr:col>24</xdr:col>
      <xdr:colOff>63500</xdr:colOff>
      <xdr:row>36</xdr:row>
      <xdr:rowOff>45720</xdr:rowOff>
    </xdr:to>
    <xdr:cxnSp macro="">
      <xdr:nvCxnSpPr>
        <xdr:cNvPr id="76" name="直線コネクタ 75"/>
        <xdr:cNvCxnSpPr/>
      </xdr:nvCxnSpPr>
      <xdr:spPr>
        <a:xfrm>
          <a:off x="3797300" y="6183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77" name="楕円 76"/>
        <xdr:cNvSpPr/>
      </xdr:nvSpPr>
      <xdr:spPr>
        <a:xfrm>
          <a:off x="2857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146685</xdr:rowOff>
    </xdr:from>
    <xdr:to>
      <xdr:col>19</xdr:col>
      <xdr:colOff>177800</xdr:colOff>
      <xdr:row>36</xdr:row>
      <xdr:rowOff>11430</xdr:rowOff>
    </xdr:to>
    <xdr:cxnSp macro="">
      <xdr:nvCxnSpPr>
        <xdr:cNvPr id="78" name="直線コネクタ 77"/>
        <xdr:cNvCxnSpPr/>
      </xdr:nvCxnSpPr>
      <xdr:spPr>
        <a:xfrm>
          <a:off x="2908300" y="61474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9" name="楕円 78"/>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146685</xdr:rowOff>
    </xdr:to>
    <xdr:cxnSp macro="">
      <xdr:nvCxnSpPr>
        <xdr:cNvPr id="80" name="直線コネクタ 79"/>
        <xdr:cNvCxnSpPr/>
      </xdr:nvCxnSpPr>
      <xdr:spPr>
        <a:xfrm>
          <a:off x="2019300" y="61112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25400</xdr:rowOff>
    </xdr:from>
    <xdr:to>
      <xdr:col>6</xdr:col>
      <xdr:colOff>38100</xdr:colOff>
      <xdr:row>35</xdr:row>
      <xdr:rowOff>127000</xdr:rowOff>
    </xdr:to>
    <xdr:sp macro="" textlink="">
      <xdr:nvSpPr>
        <xdr:cNvPr id="81" name="楕円 80"/>
        <xdr:cNvSpPr/>
      </xdr:nvSpPr>
      <xdr:spPr>
        <a:xfrm>
          <a:off x="1079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76200</xdr:rowOff>
    </xdr:from>
    <xdr:to>
      <xdr:col>10</xdr:col>
      <xdr:colOff>114300</xdr:colOff>
      <xdr:row>35</xdr:row>
      <xdr:rowOff>110490</xdr:rowOff>
    </xdr:to>
    <xdr:cxnSp macro="">
      <xdr:nvCxnSpPr>
        <xdr:cNvPr id="82" name="直線コネクタ 81"/>
        <xdr:cNvCxnSpPr/>
      </xdr:nvCxnSpPr>
      <xdr:spPr>
        <a:xfrm>
          <a:off x="1130300" y="6076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78757</xdr:rowOff>
    </xdr:from>
    <xdr:ext cx="405111" cy="259045"/>
    <xdr:sp macro="" textlink="">
      <xdr:nvSpPr>
        <xdr:cNvPr id="87" name="n_1mainValue【道路】&#10;有形固定資産減価償却率"/>
        <xdr:cNvSpPr txBox="1"/>
      </xdr:nvSpPr>
      <xdr:spPr>
        <a:xfrm>
          <a:off x="3582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42562</xdr:rowOff>
    </xdr:from>
    <xdr:ext cx="405111" cy="259045"/>
    <xdr:sp macro="" textlink="">
      <xdr:nvSpPr>
        <xdr:cNvPr id="88" name="n_2mainValue【道路】&#10;有形固定資産減価償却率"/>
        <xdr:cNvSpPr txBox="1"/>
      </xdr:nvSpPr>
      <xdr:spPr>
        <a:xfrm>
          <a:off x="2705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9" name="n_3main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143527</xdr:rowOff>
    </xdr:from>
    <xdr:ext cx="405111" cy="259045"/>
    <xdr:sp macro="" textlink="">
      <xdr:nvSpPr>
        <xdr:cNvPr id="90" name="n_4mainValue【道路】&#10;有形固定資産減価償却率"/>
        <xdr:cNvSpPr txBox="1"/>
      </xdr:nvSpPr>
      <xdr:spPr>
        <a:xfrm>
          <a:off x="927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31286</xdr:rowOff>
    </xdr:from>
    <xdr:to>
      <xdr:col>55</xdr:col>
      <xdr:colOff>50800</xdr:colOff>
      <xdr:row>36</xdr:row>
      <xdr:rowOff>132886</xdr:rowOff>
    </xdr:to>
    <xdr:sp macro="" textlink="">
      <xdr:nvSpPr>
        <xdr:cNvPr id="130" name="楕円 129"/>
        <xdr:cNvSpPr/>
      </xdr:nvSpPr>
      <xdr:spPr>
        <a:xfrm>
          <a:off x="10426700" y="620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54163</xdr:rowOff>
    </xdr:from>
    <xdr:ext cx="534377" cy="259045"/>
    <xdr:sp macro="" textlink="">
      <xdr:nvSpPr>
        <xdr:cNvPr id="131" name="【道路】&#10;一人当たり延長該当値テキスト"/>
        <xdr:cNvSpPr txBox="1"/>
      </xdr:nvSpPr>
      <xdr:spPr>
        <a:xfrm>
          <a:off x="10515600" y="605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49308</xdr:rowOff>
    </xdr:from>
    <xdr:to>
      <xdr:col>50</xdr:col>
      <xdr:colOff>165100</xdr:colOff>
      <xdr:row>36</xdr:row>
      <xdr:rowOff>150908</xdr:rowOff>
    </xdr:to>
    <xdr:sp macro="" textlink="">
      <xdr:nvSpPr>
        <xdr:cNvPr id="132" name="楕円 131"/>
        <xdr:cNvSpPr/>
      </xdr:nvSpPr>
      <xdr:spPr>
        <a:xfrm>
          <a:off x="9588500" y="62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82086</xdr:rowOff>
    </xdr:from>
    <xdr:to>
      <xdr:col>55</xdr:col>
      <xdr:colOff>0</xdr:colOff>
      <xdr:row>36</xdr:row>
      <xdr:rowOff>100108</xdr:rowOff>
    </xdr:to>
    <xdr:cxnSp macro="">
      <xdr:nvCxnSpPr>
        <xdr:cNvPr id="133" name="直線コネクタ 132"/>
        <xdr:cNvCxnSpPr/>
      </xdr:nvCxnSpPr>
      <xdr:spPr>
        <a:xfrm flipV="1">
          <a:off x="9639300" y="6254286"/>
          <a:ext cx="8382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70053</xdr:rowOff>
    </xdr:from>
    <xdr:to>
      <xdr:col>46</xdr:col>
      <xdr:colOff>38100</xdr:colOff>
      <xdr:row>37</xdr:row>
      <xdr:rowOff>203</xdr:rowOff>
    </xdr:to>
    <xdr:sp macro="" textlink="">
      <xdr:nvSpPr>
        <xdr:cNvPr id="134" name="楕円 133"/>
        <xdr:cNvSpPr/>
      </xdr:nvSpPr>
      <xdr:spPr>
        <a:xfrm>
          <a:off x="8699500" y="62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100108</xdr:rowOff>
    </xdr:from>
    <xdr:to>
      <xdr:col>50</xdr:col>
      <xdr:colOff>114300</xdr:colOff>
      <xdr:row>36</xdr:row>
      <xdr:rowOff>120853</xdr:rowOff>
    </xdr:to>
    <xdr:cxnSp macro="">
      <xdr:nvCxnSpPr>
        <xdr:cNvPr id="135" name="直線コネクタ 134"/>
        <xdr:cNvCxnSpPr/>
      </xdr:nvCxnSpPr>
      <xdr:spPr>
        <a:xfrm flipV="1">
          <a:off x="8750300" y="6272308"/>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91618</xdr:rowOff>
    </xdr:from>
    <xdr:to>
      <xdr:col>41</xdr:col>
      <xdr:colOff>101600</xdr:colOff>
      <xdr:row>37</xdr:row>
      <xdr:rowOff>21768</xdr:rowOff>
    </xdr:to>
    <xdr:sp macro="" textlink="">
      <xdr:nvSpPr>
        <xdr:cNvPr id="136" name="楕円 135"/>
        <xdr:cNvSpPr/>
      </xdr:nvSpPr>
      <xdr:spPr>
        <a:xfrm>
          <a:off x="7810500" y="62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120853</xdr:rowOff>
    </xdr:from>
    <xdr:to>
      <xdr:col>45</xdr:col>
      <xdr:colOff>177800</xdr:colOff>
      <xdr:row>36</xdr:row>
      <xdr:rowOff>142418</xdr:rowOff>
    </xdr:to>
    <xdr:cxnSp macro="">
      <xdr:nvCxnSpPr>
        <xdr:cNvPr id="137" name="直線コネクタ 136"/>
        <xdr:cNvCxnSpPr/>
      </xdr:nvCxnSpPr>
      <xdr:spPr>
        <a:xfrm flipV="1">
          <a:off x="7861300" y="6293053"/>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106381</xdr:rowOff>
    </xdr:from>
    <xdr:to>
      <xdr:col>36</xdr:col>
      <xdr:colOff>165100</xdr:colOff>
      <xdr:row>37</xdr:row>
      <xdr:rowOff>36531</xdr:rowOff>
    </xdr:to>
    <xdr:sp macro="" textlink="">
      <xdr:nvSpPr>
        <xdr:cNvPr id="138" name="楕円 137"/>
        <xdr:cNvSpPr/>
      </xdr:nvSpPr>
      <xdr:spPr>
        <a:xfrm>
          <a:off x="6921500" y="62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142418</xdr:rowOff>
    </xdr:from>
    <xdr:to>
      <xdr:col>41</xdr:col>
      <xdr:colOff>50800</xdr:colOff>
      <xdr:row>36</xdr:row>
      <xdr:rowOff>157181</xdr:rowOff>
    </xdr:to>
    <xdr:cxnSp macro="">
      <xdr:nvCxnSpPr>
        <xdr:cNvPr id="139" name="直線コネクタ 138"/>
        <xdr:cNvCxnSpPr/>
      </xdr:nvCxnSpPr>
      <xdr:spPr>
        <a:xfrm flipV="1">
          <a:off x="6972300" y="6314618"/>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29792</xdr:rowOff>
    </xdr:from>
    <xdr:ext cx="534377" cy="259045"/>
    <xdr:sp macro="" textlink="">
      <xdr:nvSpPr>
        <xdr:cNvPr id="141" name="n_2aveValue【道路】&#10;一人当たり延長"/>
        <xdr:cNvSpPr txBox="1"/>
      </xdr:nvSpPr>
      <xdr:spPr>
        <a:xfrm>
          <a:off x="84831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39603</xdr:rowOff>
    </xdr:from>
    <xdr:ext cx="534377" cy="259045"/>
    <xdr:sp macro="" textlink="">
      <xdr:nvSpPr>
        <xdr:cNvPr id="142" name="n_3aveValue【道路】&#10;一人当たり延長"/>
        <xdr:cNvSpPr txBox="1"/>
      </xdr:nvSpPr>
      <xdr:spPr>
        <a:xfrm>
          <a:off x="7594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48156</xdr:rowOff>
    </xdr:from>
    <xdr:ext cx="534377" cy="259045"/>
    <xdr:sp macro="" textlink="">
      <xdr:nvSpPr>
        <xdr:cNvPr id="143" name="n_4aveValue【道路】&#10;一人当たり延長"/>
        <xdr:cNvSpPr txBox="1"/>
      </xdr:nvSpPr>
      <xdr:spPr>
        <a:xfrm>
          <a:off x="6705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167435</xdr:rowOff>
    </xdr:from>
    <xdr:ext cx="534377" cy="259045"/>
    <xdr:sp macro="" textlink="">
      <xdr:nvSpPr>
        <xdr:cNvPr id="144" name="n_1mainValue【道路】&#10;一人当たり延長"/>
        <xdr:cNvSpPr txBox="1"/>
      </xdr:nvSpPr>
      <xdr:spPr>
        <a:xfrm>
          <a:off x="9359411" y="599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16730</xdr:rowOff>
    </xdr:from>
    <xdr:ext cx="534377" cy="259045"/>
    <xdr:sp macro="" textlink="">
      <xdr:nvSpPr>
        <xdr:cNvPr id="145" name="n_2mainValue【道路】&#10;一人当たり延長"/>
        <xdr:cNvSpPr txBox="1"/>
      </xdr:nvSpPr>
      <xdr:spPr>
        <a:xfrm>
          <a:off x="8483111" y="60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38295</xdr:rowOff>
    </xdr:from>
    <xdr:ext cx="534377" cy="259045"/>
    <xdr:sp macro="" textlink="">
      <xdr:nvSpPr>
        <xdr:cNvPr id="146" name="n_3mainValue【道路】&#10;一人当たり延長"/>
        <xdr:cNvSpPr txBox="1"/>
      </xdr:nvSpPr>
      <xdr:spPr>
        <a:xfrm>
          <a:off x="7594111" y="60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53058</xdr:rowOff>
    </xdr:from>
    <xdr:ext cx="534377" cy="259045"/>
    <xdr:sp macro="" textlink="">
      <xdr:nvSpPr>
        <xdr:cNvPr id="147" name="n_4mainValue【道路】&#10;一人当たり延長"/>
        <xdr:cNvSpPr txBox="1"/>
      </xdr:nvSpPr>
      <xdr:spPr>
        <a:xfrm>
          <a:off x="6705111" y="605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68399</xdr:rowOff>
    </xdr:from>
    <xdr:to>
      <xdr:col>24</xdr:col>
      <xdr:colOff>114300</xdr:colOff>
      <xdr:row>59</xdr:row>
      <xdr:rowOff>169999</xdr:rowOff>
    </xdr:to>
    <xdr:sp macro="" textlink="">
      <xdr:nvSpPr>
        <xdr:cNvPr id="189" name="楕円 188"/>
        <xdr:cNvSpPr/>
      </xdr:nvSpPr>
      <xdr:spPr>
        <a:xfrm>
          <a:off x="45847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91276</xdr:rowOff>
    </xdr:from>
    <xdr:ext cx="405111" cy="259045"/>
    <xdr:sp macro="" textlink="">
      <xdr:nvSpPr>
        <xdr:cNvPr id="190" name="【橋りょう・トンネル】&#10;有形固定資産減価償却率該当値テキスト"/>
        <xdr:cNvSpPr txBox="1"/>
      </xdr:nvSpPr>
      <xdr:spPr>
        <a:xfrm>
          <a:off x="4673600" y="1003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91" name="楕円 190"/>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97972</xdr:rowOff>
    </xdr:from>
    <xdr:to>
      <xdr:col>24</xdr:col>
      <xdr:colOff>63500</xdr:colOff>
      <xdr:row>59</xdr:row>
      <xdr:rowOff>119199</xdr:rowOff>
    </xdr:to>
    <xdr:cxnSp macro="">
      <xdr:nvCxnSpPr>
        <xdr:cNvPr id="192" name="直線コネクタ 191"/>
        <xdr:cNvCxnSpPr/>
      </xdr:nvCxnSpPr>
      <xdr:spPr>
        <a:xfrm>
          <a:off x="3797300" y="1021352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21046</xdr:rowOff>
    </xdr:from>
    <xdr:to>
      <xdr:col>15</xdr:col>
      <xdr:colOff>101600</xdr:colOff>
      <xdr:row>59</xdr:row>
      <xdr:rowOff>122646</xdr:rowOff>
    </xdr:to>
    <xdr:sp macro="" textlink="">
      <xdr:nvSpPr>
        <xdr:cNvPr id="193" name="楕円 192"/>
        <xdr:cNvSpPr/>
      </xdr:nvSpPr>
      <xdr:spPr>
        <a:xfrm>
          <a:off x="2857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71846</xdr:rowOff>
    </xdr:from>
    <xdr:to>
      <xdr:col>19</xdr:col>
      <xdr:colOff>177800</xdr:colOff>
      <xdr:row>59</xdr:row>
      <xdr:rowOff>97972</xdr:rowOff>
    </xdr:to>
    <xdr:cxnSp macro="">
      <xdr:nvCxnSpPr>
        <xdr:cNvPr id="194" name="直線コネクタ 193"/>
        <xdr:cNvCxnSpPr/>
      </xdr:nvCxnSpPr>
      <xdr:spPr>
        <a:xfrm>
          <a:off x="2908300" y="101873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169635</xdr:rowOff>
    </xdr:from>
    <xdr:to>
      <xdr:col>10</xdr:col>
      <xdr:colOff>165100</xdr:colOff>
      <xdr:row>59</xdr:row>
      <xdr:rowOff>99785</xdr:rowOff>
    </xdr:to>
    <xdr:sp macro="" textlink="">
      <xdr:nvSpPr>
        <xdr:cNvPr id="195" name="楕円 194"/>
        <xdr:cNvSpPr/>
      </xdr:nvSpPr>
      <xdr:spPr>
        <a:xfrm>
          <a:off x="1968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48985</xdr:rowOff>
    </xdr:from>
    <xdr:to>
      <xdr:col>15</xdr:col>
      <xdr:colOff>50800</xdr:colOff>
      <xdr:row>59</xdr:row>
      <xdr:rowOff>71846</xdr:rowOff>
    </xdr:to>
    <xdr:cxnSp macro="">
      <xdr:nvCxnSpPr>
        <xdr:cNvPr id="196" name="直線コネクタ 195"/>
        <xdr:cNvCxnSpPr/>
      </xdr:nvCxnSpPr>
      <xdr:spPr>
        <a:xfrm>
          <a:off x="2019300" y="101645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141877</xdr:rowOff>
    </xdr:from>
    <xdr:to>
      <xdr:col>6</xdr:col>
      <xdr:colOff>38100</xdr:colOff>
      <xdr:row>59</xdr:row>
      <xdr:rowOff>72027</xdr:rowOff>
    </xdr:to>
    <xdr:sp macro="" textlink="">
      <xdr:nvSpPr>
        <xdr:cNvPr id="197" name="楕円 196"/>
        <xdr:cNvSpPr/>
      </xdr:nvSpPr>
      <xdr:spPr>
        <a:xfrm>
          <a:off x="1079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21227</xdr:rowOff>
    </xdr:from>
    <xdr:to>
      <xdr:col>10</xdr:col>
      <xdr:colOff>114300</xdr:colOff>
      <xdr:row>59</xdr:row>
      <xdr:rowOff>48985</xdr:rowOff>
    </xdr:to>
    <xdr:cxnSp macro="">
      <xdr:nvCxnSpPr>
        <xdr:cNvPr id="198" name="直線コネクタ 197"/>
        <xdr:cNvCxnSpPr/>
      </xdr:nvCxnSpPr>
      <xdr:spPr>
        <a:xfrm>
          <a:off x="1130300" y="101367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165299</xdr:rowOff>
    </xdr:from>
    <xdr:ext cx="405111" cy="259045"/>
    <xdr:sp macro="" textlink="">
      <xdr:nvSpPr>
        <xdr:cNvPr id="203" name="n_1main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204" name="n_2main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116312</xdr:rowOff>
    </xdr:from>
    <xdr:ext cx="405111" cy="259045"/>
    <xdr:sp macro="" textlink="">
      <xdr:nvSpPr>
        <xdr:cNvPr id="205" name="n_3mainValue【橋りょう・トンネル】&#10;有形固定資産減価償却率"/>
        <xdr:cNvSpPr txBox="1"/>
      </xdr:nvSpPr>
      <xdr:spPr>
        <a:xfrm>
          <a:off x="1816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88554</xdr:rowOff>
    </xdr:from>
    <xdr:ext cx="405111" cy="259045"/>
    <xdr:sp macro="" textlink="">
      <xdr:nvSpPr>
        <xdr:cNvPr id="206" name="n_4mainValue【橋りょう・トンネル】&#10;有形固定資産減価償却率"/>
        <xdr:cNvSpPr txBox="1"/>
      </xdr:nvSpPr>
      <xdr:spPr>
        <a:xfrm>
          <a:off x="927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117988</xdr:rowOff>
    </xdr:from>
    <xdr:to>
      <xdr:col>55</xdr:col>
      <xdr:colOff>50800</xdr:colOff>
      <xdr:row>63</xdr:row>
      <xdr:rowOff>48138</xdr:rowOff>
    </xdr:to>
    <xdr:sp macro="" textlink="">
      <xdr:nvSpPr>
        <xdr:cNvPr id="248" name="楕円 247"/>
        <xdr:cNvSpPr/>
      </xdr:nvSpPr>
      <xdr:spPr>
        <a:xfrm>
          <a:off x="10426700" y="107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96415</xdr:rowOff>
    </xdr:from>
    <xdr:ext cx="599010" cy="259045"/>
    <xdr:sp macro="" textlink="">
      <xdr:nvSpPr>
        <xdr:cNvPr id="249" name="【橋りょう・トンネル】&#10;一人当たり有形固定資産（償却資産）額該当値テキスト"/>
        <xdr:cNvSpPr txBox="1"/>
      </xdr:nvSpPr>
      <xdr:spPr>
        <a:xfrm>
          <a:off x="10515600" y="1072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125643</xdr:rowOff>
    </xdr:from>
    <xdr:to>
      <xdr:col>50</xdr:col>
      <xdr:colOff>165100</xdr:colOff>
      <xdr:row>63</xdr:row>
      <xdr:rowOff>55793</xdr:rowOff>
    </xdr:to>
    <xdr:sp macro="" textlink="">
      <xdr:nvSpPr>
        <xdr:cNvPr id="250" name="楕円 249"/>
        <xdr:cNvSpPr/>
      </xdr:nvSpPr>
      <xdr:spPr>
        <a:xfrm>
          <a:off x="9588500" y="107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168788</xdr:rowOff>
    </xdr:from>
    <xdr:to>
      <xdr:col>55</xdr:col>
      <xdr:colOff>0</xdr:colOff>
      <xdr:row>63</xdr:row>
      <xdr:rowOff>4993</xdr:rowOff>
    </xdr:to>
    <xdr:cxnSp macro="">
      <xdr:nvCxnSpPr>
        <xdr:cNvPr id="251" name="直線コネクタ 250"/>
        <xdr:cNvCxnSpPr/>
      </xdr:nvCxnSpPr>
      <xdr:spPr>
        <a:xfrm flipV="1">
          <a:off x="9639300" y="10798688"/>
          <a:ext cx="838200" cy="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132001</xdr:rowOff>
    </xdr:from>
    <xdr:to>
      <xdr:col>46</xdr:col>
      <xdr:colOff>38100</xdr:colOff>
      <xdr:row>63</xdr:row>
      <xdr:rowOff>62151</xdr:rowOff>
    </xdr:to>
    <xdr:sp macro="" textlink="">
      <xdr:nvSpPr>
        <xdr:cNvPr id="252" name="楕円 251"/>
        <xdr:cNvSpPr/>
      </xdr:nvSpPr>
      <xdr:spPr>
        <a:xfrm>
          <a:off x="8699500" y="107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4993</xdr:rowOff>
    </xdr:from>
    <xdr:to>
      <xdr:col>50</xdr:col>
      <xdr:colOff>114300</xdr:colOff>
      <xdr:row>63</xdr:row>
      <xdr:rowOff>11351</xdr:rowOff>
    </xdr:to>
    <xdr:cxnSp macro="">
      <xdr:nvCxnSpPr>
        <xdr:cNvPr id="253" name="直線コネクタ 252"/>
        <xdr:cNvCxnSpPr/>
      </xdr:nvCxnSpPr>
      <xdr:spPr>
        <a:xfrm flipV="1">
          <a:off x="8750300" y="10806343"/>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140737</xdr:rowOff>
    </xdr:from>
    <xdr:to>
      <xdr:col>41</xdr:col>
      <xdr:colOff>101600</xdr:colOff>
      <xdr:row>63</xdr:row>
      <xdr:rowOff>70887</xdr:rowOff>
    </xdr:to>
    <xdr:sp macro="" textlink="">
      <xdr:nvSpPr>
        <xdr:cNvPr id="254" name="楕円 253"/>
        <xdr:cNvSpPr/>
      </xdr:nvSpPr>
      <xdr:spPr>
        <a:xfrm>
          <a:off x="7810500" y="107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11351</xdr:rowOff>
    </xdr:from>
    <xdr:to>
      <xdr:col>45</xdr:col>
      <xdr:colOff>177800</xdr:colOff>
      <xdr:row>63</xdr:row>
      <xdr:rowOff>20087</xdr:rowOff>
    </xdr:to>
    <xdr:cxnSp macro="">
      <xdr:nvCxnSpPr>
        <xdr:cNvPr id="255" name="直線コネクタ 254"/>
        <xdr:cNvCxnSpPr/>
      </xdr:nvCxnSpPr>
      <xdr:spPr>
        <a:xfrm flipV="1">
          <a:off x="7861300" y="10812701"/>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145231</xdr:rowOff>
    </xdr:from>
    <xdr:to>
      <xdr:col>36</xdr:col>
      <xdr:colOff>165100</xdr:colOff>
      <xdr:row>63</xdr:row>
      <xdr:rowOff>75381</xdr:rowOff>
    </xdr:to>
    <xdr:sp macro="" textlink="">
      <xdr:nvSpPr>
        <xdr:cNvPr id="256" name="楕円 255"/>
        <xdr:cNvSpPr/>
      </xdr:nvSpPr>
      <xdr:spPr>
        <a:xfrm>
          <a:off x="6921500" y="1077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20087</xdr:rowOff>
    </xdr:from>
    <xdr:to>
      <xdr:col>41</xdr:col>
      <xdr:colOff>50800</xdr:colOff>
      <xdr:row>63</xdr:row>
      <xdr:rowOff>24581</xdr:rowOff>
    </xdr:to>
    <xdr:cxnSp macro="">
      <xdr:nvCxnSpPr>
        <xdr:cNvPr id="257" name="直線コネクタ 256"/>
        <xdr:cNvCxnSpPr/>
      </xdr:nvCxnSpPr>
      <xdr:spPr>
        <a:xfrm flipV="1">
          <a:off x="6972300" y="10821437"/>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46920</xdr:rowOff>
    </xdr:from>
    <xdr:ext cx="599010" cy="259045"/>
    <xdr:sp macro="" textlink="">
      <xdr:nvSpPr>
        <xdr:cNvPr id="262" name="n_1mainValue【橋りょう・トンネル】&#10;一人当たり有形固定資産（償却資産）額"/>
        <xdr:cNvSpPr txBox="1"/>
      </xdr:nvSpPr>
      <xdr:spPr>
        <a:xfrm>
          <a:off x="9327095" y="1084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53278</xdr:rowOff>
    </xdr:from>
    <xdr:ext cx="599010" cy="259045"/>
    <xdr:sp macro="" textlink="">
      <xdr:nvSpPr>
        <xdr:cNvPr id="263" name="n_2mainValue【橋りょう・トンネル】&#10;一人当たり有形固定資産（償却資産）額"/>
        <xdr:cNvSpPr txBox="1"/>
      </xdr:nvSpPr>
      <xdr:spPr>
        <a:xfrm>
          <a:off x="8450795" y="1085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62014</xdr:rowOff>
    </xdr:from>
    <xdr:ext cx="599010" cy="259045"/>
    <xdr:sp macro="" textlink="">
      <xdr:nvSpPr>
        <xdr:cNvPr id="264" name="n_3mainValue【橋りょう・トンネル】&#10;一人当たり有形固定資産（償却資産）額"/>
        <xdr:cNvSpPr txBox="1"/>
      </xdr:nvSpPr>
      <xdr:spPr>
        <a:xfrm>
          <a:off x="7561795" y="1086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66508</xdr:rowOff>
    </xdr:from>
    <xdr:ext cx="599010" cy="259045"/>
    <xdr:sp macro="" textlink="">
      <xdr:nvSpPr>
        <xdr:cNvPr id="265" name="n_4mainValue【橋りょう・トンネル】&#10;一人当たり有形固定資産（償却資産）額"/>
        <xdr:cNvSpPr txBox="1"/>
      </xdr:nvSpPr>
      <xdr:spPr>
        <a:xfrm>
          <a:off x="6672795" y="108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120650</xdr:rowOff>
    </xdr:from>
    <xdr:to>
      <xdr:col>24</xdr:col>
      <xdr:colOff>114300</xdr:colOff>
      <xdr:row>85</xdr:row>
      <xdr:rowOff>50800</xdr:rowOff>
    </xdr:to>
    <xdr:sp macro="" textlink="">
      <xdr:nvSpPr>
        <xdr:cNvPr id="306" name="楕円 305"/>
        <xdr:cNvSpPr/>
      </xdr:nvSpPr>
      <xdr:spPr>
        <a:xfrm>
          <a:off x="4584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99077</xdr:rowOff>
    </xdr:from>
    <xdr:ext cx="405111" cy="259045"/>
    <xdr:sp macro="" textlink="">
      <xdr:nvSpPr>
        <xdr:cNvPr id="307" name="【公営住宅】&#10;有形固定資産減価償却率該当値テキスト"/>
        <xdr:cNvSpPr txBox="1"/>
      </xdr:nvSpPr>
      <xdr:spPr>
        <a:xfrm>
          <a:off x="4673600"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92075</xdr:rowOff>
    </xdr:from>
    <xdr:to>
      <xdr:col>20</xdr:col>
      <xdr:colOff>38100</xdr:colOff>
      <xdr:row>85</xdr:row>
      <xdr:rowOff>22225</xdr:rowOff>
    </xdr:to>
    <xdr:sp macro="" textlink="">
      <xdr:nvSpPr>
        <xdr:cNvPr id="308" name="楕円 307"/>
        <xdr:cNvSpPr/>
      </xdr:nvSpPr>
      <xdr:spPr>
        <a:xfrm>
          <a:off x="3746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142875</xdr:rowOff>
    </xdr:from>
    <xdr:to>
      <xdr:col>24</xdr:col>
      <xdr:colOff>63500</xdr:colOff>
      <xdr:row>85</xdr:row>
      <xdr:rowOff>0</xdr:rowOff>
    </xdr:to>
    <xdr:cxnSp macro="">
      <xdr:nvCxnSpPr>
        <xdr:cNvPr id="309" name="直線コネクタ 308"/>
        <xdr:cNvCxnSpPr/>
      </xdr:nvCxnSpPr>
      <xdr:spPr>
        <a:xfrm>
          <a:off x="3797300" y="145446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63500</xdr:rowOff>
    </xdr:from>
    <xdr:to>
      <xdr:col>15</xdr:col>
      <xdr:colOff>101600</xdr:colOff>
      <xdr:row>84</xdr:row>
      <xdr:rowOff>165100</xdr:rowOff>
    </xdr:to>
    <xdr:sp macro="" textlink="">
      <xdr:nvSpPr>
        <xdr:cNvPr id="310" name="楕円 309"/>
        <xdr:cNvSpPr/>
      </xdr:nvSpPr>
      <xdr:spPr>
        <a:xfrm>
          <a:off x="2857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114300</xdr:rowOff>
    </xdr:from>
    <xdr:to>
      <xdr:col>19</xdr:col>
      <xdr:colOff>177800</xdr:colOff>
      <xdr:row>84</xdr:row>
      <xdr:rowOff>142875</xdr:rowOff>
    </xdr:to>
    <xdr:cxnSp macro="">
      <xdr:nvCxnSpPr>
        <xdr:cNvPr id="311" name="直線コネクタ 310"/>
        <xdr:cNvCxnSpPr/>
      </xdr:nvCxnSpPr>
      <xdr:spPr>
        <a:xfrm>
          <a:off x="2908300" y="14516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29211</xdr:rowOff>
    </xdr:from>
    <xdr:to>
      <xdr:col>10</xdr:col>
      <xdr:colOff>165100</xdr:colOff>
      <xdr:row>84</xdr:row>
      <xdr:rowOff>130811</xdr:rowOff>
    </xdr:to>
    <xdr:sp macro="" textlink="">
      <xdr:nvSpPr>
        <xdr:cNvPr id="312" name="楕円 311"/>
        <xdr:cNvSpPr/>
      </xdr:nvSpPr>
      <xdr:spPr>
        <a:xfrm>
          <a:off x="1968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80011</xdr:rowOff>
    </xdr:from>
    <xdr:to>
      <xdr:col>15</xdr:col>
      <xdr:colOff>50800</xdr:colOff>
      <xdr:row>84</xdr:row>
      <xdr:rowOff>114300</xdr:rowOff>
    </xdr:to>
    <xdr:cxnSp macro="">
      <xdr:nvCxnSpPr>
        <xdr:cNvPr id="313" name="直線コネクタ 312"/>
        <xdr:cNvCxnSpPr/>
      </xdr:nvCxnSpPr>
      <xdr:spPr>
        <a:xfrm>
          <a:off x="2019300" y="14481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168275</xdr:rowOff>
    </xdr:from>
    <xdr:to>
      <xdr:col>6</xdr:col>
      <xdr:colOff>38100</xdr:colOff>
      <xdr:row>84</xdr:row>
      <xdr:rowOff>98425</xdr:rowOff>
    </xdr:to>
    <xdr:sp macro="" textlink="">
      <xdr:nvSpPr>
        <xdr:cNvPr id="314" name="楕円 313"/>
        <xdr:cNvSpPr/>
      </xdr:nvSpPr>
      <xdr:spPr>
        <a:xfrm>
          <a:off x="1079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47625</xdr:rowOff>
    </xdr:from>
    <xdr:to>
      <xdr:col>10</xdr:col>
      <xdr:colOff>114300</xdr:colOff>
      <xdr:row>84</xdr:row>
      <xdr:rowOff>80011</xdr:rowOff>
    </xdr:to>
    <xdr:cxnSp macro="">
      <xdr:nvCxnSpPr>
        <xdr:cNvPr id="315" name="直線コネクタ 314"/>
        <xdr:cNvCxnSpPr/>
      </xdr:nvCxnSpPr>
      <xdr:spPr>
        <a:xfrm>
          <a:off x="1130300" y="144494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13352</xdr:rowOff>
    </xdr:from>
    <xdr:ext cx="405111" cy="259045"/>
    <xdr:sp macro="" textlink="">
      <xdr:nvSpPr>
        <xdr:cNvPr id="320" name="n_1mainValue【公営住宅】&#10;有形固定資産減価償却率"/>
        <xdr:cNvSpPr txBox="1"/>
      </xdr:nvSpPr>
      <xdr:spPr>
        <a:xfrm>
          <a:off x="35820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156227</xdr:rowOff>
    </xdr:from>
    <xdr:ext cx="405111" cy="259045"/>
    <xdr:sp macro="" textlink="">
      <xdr:nvSpPr>
        <xdr:cNvPr id="321" name="n_2mainValue【公営住宅】&#10;有形固定資産減価償却率"/>
        <xdr:cNvSpPr txBox="1"/>
      </xdr:nvSpPr>
      <xdr:spPr>
        <a:xfrm>
          <a:off x="2705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121938</xdr:rowOff>
    </xdr:from>
    <xdr:ext cx="405111" cy="259045"/>
    <xdr:sp macro="" textlink="">
      <xdr:nvSpPr>
        <xdr:cNvPr id="322" name="n_3mainValue【公営住宅】&#10;有形固定資産減価償却率"/>
        <xdr:cNvSpPr txBox="1"/>
      </xdr:nvSpPr>
      <xdr:spPr>
        <a:xfrm>
          <a:off x="1816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89552</xdr:rowOff>
    </xdr:from>
    <xdr:ext cx="405111" cy="259045"/>
    <xdr:sp macro="" textlink="">
      <xdr:nvSpPr>
        <xdr:cNvPr id="323" name="n_4mainValue【公営住宅】&#10;有形固定資産減価償却率"/>
        <xdr:cNvSpPr txBox="1"/>
      </xdr:nvSpPr>
      <xdr:spPr>
        <a:xfrm>
          <a:off x="927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104800</xdr:rowOff>
    </xdr:from>
    <xdr:to>
      <xdr:col>55</xdr:col>
      <xdr:colOff>50800</xdr:colOff>
      <xdr:row>84</xdr:row>
      <xdr:rowOff>34950</xdr:rowOff>
    </xdr:to>
    <xdr:sp macro="" textlink="">
      <xdr:nvSpPr>
        <xdr:cNvPr id="361" name="楕円 360"/>
        <xdr:cNvSpPr/>
      </xdr:nvSpPr>
      <xdr:spPr>
        <a:xfrm>
          <a:off x="10426700" y="14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127677</xdr:rowOff>
    </xdr:from>
    <xdr:ext cx="469744" cy="259045"/>
    <xdr:sp macro="" textlink="">
      <xdr:nvSpPr>
        <xdr:cNvPr id="362" name="【公営住宅】&#10;一人当たり面積該当値テキスト"/>
        <xdr:cNvSpPr txBox="1"/>
      </xdr:nvSpPr>
      <xdr:spPr>
        <a:xfrm>
          <a:off x="10515600" y="141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112116</xdr:rowOff>
    </xdr:from>
    <xdr:to>
      <xdr:col>50</xdr:col>
      <xdr:colOff>165100</xdr:colOff>
      <xdr:row>84</xdr:row>
      <xdr:rowOff>42266</xdr:rowOff>
    </xdr:to>
    <xdr:sp macro="" textlink="">
      <xdr:nvSpPr>
        <xdr:cNvPr id="363" name="楕円 362"/>
        <xdr:cNvSpPr/>
      </xdr:nvSpPr>
      <xdr:spPr>
        <a:xfrm>
          <a:off x="9588500" y="1434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155600</xdr:rowOff>
    </xdr:from>
    <xdr:to>
      <xdr:col>55</xdr:col>
      <xdr:colOff>0</xdr:colOff>
      <xdr:row>83</xdr:row>
      <xdr:rowOff>162916</xdr:rowOff>
    </xdr:to>
    <xdr:cxnSp macro="">
      <xdr:nvCxnSpPr>
        <xdr:cNvPr id="364" name="直線コネクタ 363"/>
        <xdr:cNvCxnSpPr/>
      </xdr:nvCxnSpPr>
      <xdr:spPr>
        <a:xfrm flipV="1">
          <a:off x="9639300" y="14385950"/>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120345</xdr:rowOff>
    </xdr:from>
    <xdr:to>
      <xdr:col>46</xdr:col>
      <xdr:colOff>38100</xdr:colOff>
      <xdr:row>84</xdr:row>
      <xdr:rowOff>50495</xdr:rowOff>
    </xdr:to>
    <xdr:sp macro="" textlink="">
      <xdr:nvSpPr>
        <xdr:cNvPr id="365" name="楕円 364"/>
        <xdr:cNvSpPr/>
      </xdr:nvSpPr>
      <xdr:spPr>
        <a:xfrm>
          <a:off x="8699500" y="143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162916</xdr:rowOff>
    </xdr:from>
    <xdr:to>
      <xdr:col>50</xdr:col>
      <xdr:colOff>114300</xdr:colOff>
      <xdr:row>83</xdr:row>
      <xdr:rowOff>171145</xdr:rowOff>
    </xdr:to>
    <xdr:cxnSp macro="">
      <xdr:nvCxnSpPr>
        <xdr:cNvPr id="366" name="直線コネクタ 365"/>
        <xdr:cNvCxnSpPr/>
      </xdr:nvCxnSpPr>
      <xdr:spPr>
        <a:xfrm flipV="1">
          <a:off x="8750300" y="1439326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129032</xdr:rowOff>
    </xdr:from>
    <xdr:to>
      <xdr:col>41</xdr:col>
      <xdr:colOff>101600</xdr:colOff>
      <xdr:row>84</xdr:row>
      <xdr:rowOff>59182</xdr:rowOff>
    </xdr:to>
    <xdr:sp macro="" textlink="">
      <xdr:nvSpPr>
        <xdr:cNvPr id="367" name="楕円 366"/>
        <xdr:cNvSpPr/>
      </xdr:nvSpPr>
      <xdr:spPr>
        <a:xfrm>
          <a:off x="7810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171145</xdr:rowOff>
    </xdr:from>
    <xdr:to>
      <xdr:col>45</xdr:col>
      <xdr:colOff>177800</xdr:colOff>
      <xdr:row>84</xdr:row>
      <xdr:rowOff>8382</xdr:rowOff>
    </xdr:to>
    <xdr:cxnSp macro="">
      <xdr:nvCxnSpPr>
        <xdr:cNvPr id="368" name="直線コネクタ 367"/>
        <xdr:cNvCxnSpPr/>
      </xdr:nvCxnSpPr>
      <xdr:spPr>
        <a:xfrm flipV="1">
          <a:off x="7861300" y="1440149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133604</xdr:rowOff>
    </xdr:from>
    <xdr:to>
      <xdr:col>36</xdr:col>
      <xdr:colOff>165100</xdr:colOff>
      <xdr:row>84</xdr:row>
      <xdr:rowOff>63754</xdr:rowOff>
    </xdr:to>
    <xdr:sp macro="" textlink="">
      <xdr:nvSpPr>
        <xdr:cNvPr id="369" name="楕円 368"/>
        <xdr:cNvSpPr/>
      </xdr:nvSpPr>
      <xdr:spPr>
        <a:xfrm>
          <a:off x="6921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xdr:rowOff>
    </xdr:from>
    <xdr:to>
      <xdr:col>41</xdr:col>
      <xdr:colOff>50800</xdr:colOff>
      <xdr:row>84</xdr:row>
      <xdr:rowOff>12954</xdr:rowOff>
    </xdr:to>
    <xdr:cxnSp macro="">
      <xdr:nvCxnSpPr>
        <xdr:cNvPr id="370" name="直線コネクタ 369"/>
        <xdr:cNvCxnSpPr/>
      </xdr:nvCxnSpPr>
      <xdr:spPr>
        <a:xfrm flipV="1">
          <a:off x="6972300" y="144101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372" name="n_2aveValue【公営住宅】&#10;一人当たり面積"/>
        <xdr:cNvSpPr txBox="1"/>
      </xdr:nvSpPr>
      <xdr:spPr>
        <a:xfrm>
          <a:off x="85154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56253</xdr:rowOff>
    </xdr:from>
    <xdr:ext cx="469744" cy="259045"/>
    <xdr:sp macro="" textlink="">
      <xdr:nvSpPr>
        <xdr:cNvPr id="373" name="n_3aveValue【公営住宅】&#10;一人当たり面積"/>
        <xdr:cNvSpPr txBox="1"/>
      </xdr:nvSpPr>
      <xdr:spPr>
        <a:xfrm>
          <a:off x="7626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374" name="n_4aveValue【公営住宅】&#10;一人当たり面積"/>
        <xdr:cNvSpPr txBox="1"/>
      </xdr:nvSpPr>
      <xdr:spPr>
        <a:xfrm>
          <a:off x="6737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58793</xdr:rowOff>
    </xdr:from>
    <xdr:ext cx="469744" cy="259045"/>
    <xdr:sp macro="" textlink="">
      <xdr:nvSpPr>
        <xdr:cNvPr id="375" name="n_1mainValue【公営住宅】&#10;一人当たり面積"/>
        <xdr:cNvSpPr txBox="1"/>
      </xdr:nvSpPr>
      <xdr:spPr>
        <a:xfrm>
          <a:off x="9391727" y="1411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67022</xdr:rowOff>
    </xdr:from>
    <xdr:ext cx="469744" cy="259045"/>
    <xdr:sp macro="" textlink="">
      <xdr:nvSpPr>
        <xdr:cNvPr id="376" name="n_2mainValue【公営住宅】&#10;一人当たり面積"/>
        <xdr:cNvSpPr txBox="1"/>
      </xdr:nvSpPr>
      <xdr:spPr>
        <a:xfrm>
          <a:off x="8515427" y="1412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75709</xdr:rowOff>
    </xdr:from>
    <xdr:ext cx="469744" cy="259045"/>
    <xdr:sp macro="" textlink="">
      <xdr:nvSpPr>
        <xdr:cNvPr id="377" name="n_3mainValue【公営住宅】&#10;一人当たり面積"/>
        <xdr:cNvSpPr txBox="1"/>
      </xdr:nvSpPr>
      <xdr:spPr>
        <a:xfrm>
          <a:off x="76264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80281</xdr:rowOff>
    </xdr:from>
    <xdr:ext cx="469744" cy="259045"/>
    <xdr:sp macro="" textlink="">
      <xdr:nvSpPr>
        <xdr:cNvPr id="378" name="n_4mainValue【公営住宅】&#10;一人当たり面積"/>
        <xdr:cNvSpPr txBox="1"/>
      </xdr:nvSpPr>
      <xdr:spPr>
        <a:xfrm>
          <a:off x="6737427" y="141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425" name="【認定こども園・幼稚園・保育所】&#10;有形固定資産減価償却率平均値テキスト"/>
        <xdr:cNvSpPr txBox="1"/>
      </xdr:nvSpPr>
      <xdr:spPr>
        <a:xfrm>
          <a:off x="163576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169092</xdr:rowOff>
    </xdr:from>
    <xdr:to>
      <xdr:col>85</xdr:col>
      <xdr:colOff>177800</xdr:colOff>
      <xdr:row>37</xdr:row>
      <xdr:rowOff>99242</xdr:rowOff>
    </xdr:to>
    <xdr:sp macro="" textlink="">
      <xdr:nvSpPr>
        <xdr:cNvPr id="436" name="楕円 435"/>
        <xdr:cNvSpPr/>
      </xdr:nvSpPr>
      <xdr:spPr>
        <a:xfrm>
          <a:off x="16268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20519</xdr:rowOff>
    </xdr:from>
    <xdr:ext cx="405111" cy="259045"/>
    <xdr:sp macro="" textlink="">
      <xdr:nvSpPr>
        <xdr:cNvPr id="437" name="【認定こども園・幼稚園・保育所】&#10;有形固定資産減価償却率該当値テキスト"/>
        <xdr:cNvSpPr txBox="1"/>
      </xdr:nvSpPr>
      <xdr:spPr>
        <a:xfrm>
          <a:off x="16357600" y="619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108676</xdr:rowOff>
    </xdr:from>
    <xdr:to>
      <xdr:col>81</xdr:col>
      <xdr:colOff>101600</xdr:colOff>
      <xdr:row>37</xdr:row>
      <xdr:rowOff>38826</xdr:rowOff>
    </xdr:to>
    <xdr:sp macro="" textlink="">
      <xdr:nvSpPr>
        <xdr:cNvPr id="438" name="楕円 437"/>
        <xdr:cNvSpPr/>
      </xdr:nvSpPr>
      <xdr:spPr>
        <a:xfrm>
          <a:off x="1543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159476</xdr:rowOff>
    </xdr:from>
    <xdr:to>
      <xdr:col>85</xdr:col>
      <xdr:colOff>127000</xdr:colOff>
      <xdr:row>37</xdr:row>
      <xdr:rowOff>48442</xdr:rowOff>
    </xdr:to>
    <xdr:cxnSp macro="">
      <xdr:nvCxnSpPr>
        <xdr:cNvPr id="439" name="直線コネクタ 438"/>
        <xdr:cNvCxnSpPr/>
      </xdr:nvCxnSpPr>
      <xdr:spPr>
        <a:xfrm>
          <a:off x="15481300" y="633167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76019</xdr:rowOff>
    </xdr:from>
    <xdr:to>
      <xdr:col>76</xdr:col>
      <xdr:colOff>165100</xdr:colOff>
      <xdr:row>37</xdr:row>
      <xdr:rowOff>6169</xdr:rowOff>
    </xdr:to>
    <xdr:sp macro="" textlink="">
      <xdr:nvSpPr>
        <xdr:cNvPr id="440" name="楕円 439"/>
        <xdr:cNvSpPr/>
      </xdr:nvSpPr>
      <xdr:spPr>
        <a:xfrm>
          <a:off x="14541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126819</xdr:rowOff>
    </xdr:from>
    <xdr:to>
      <xdr:col>81</xdr:col>
      <xdr:colOff>50800</xdr:colOff>
      <xdr:row>36</xdr:row>
      <xdr:rowOff>159476</xdr:rowOff>
    </xdr:to>
    <xdr:cxnSp macro="">
      <xdr:nvCxnSpPr>
        <xdr:cNvPr id="441" name="直線コネクタ 440"/>
        <xdr:cNvCxnSpPr/>
      </xdr:nvCxnSpPr>
      <xdr:spPr>
        <a:xfrm>
          <a:off x="14592300" y="62990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22134</xdr:rowOff>
    </xdr:from>
    <xdr:to>
      <xdr:col>72</xdr:col>
      <xdr:colOff>38100</xdr:colOff>
      <xdr:row>36</xdr:row>
      <xdr:rowOff>123734</xdr:rowOff>
    </xdr:to>
    <xdr:sp macro="" textlink="">
      <xdr:nvSpPr>
        <xdr:cNvPr id="442" name="楕円 441"/>
        <xdr:cNvSpPr/>
      </xdr:nvSpPr>
      <xdr:spPr>
        <a:xfrm>
          <a:off x="13652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72934</xdr:rowOff>
    </xdr:from>
    <xdr:to>
      <xdr:col>76</xdr:col>
      <xdr:colOff>114300</xdr:colOff>
      <xdr:row>36</xdr:row>
      <xdr:rowOff>126819</xdr:rowOff>
    </xdr:to>
    <xdr:cxnSp macro="">
      <xdr:nvCxnSpPr>
        <xdr:cNvPr id="443" name="直線コネクタ 442"/>
        <xdr:cNvCxnSpPr/>
      </xdr:nvCxnSpPr>
      <xdr:spPr>
        <a:xfrm>
          <a:off x="13703300" y="62451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149497</xdr:rowOff>
    </xdr:from>
    <xdr:to>
      <xdr:col>67</xdr:col>
      <xdr:colOff>101600</xdr:colOff>
      <xdr:row>36</xdr:row>
      <xdr:rowOff>79647</xdr:rowOff>
    </xdr:to>
    <xdr:sp macro="" textlink="">
      <xdr:nvSpPr>
        <xdr:cNvPr id="444" name="楕円 443"/>
        <xdr:cNvSpPr/>
      </xdr:nvSpPr>
      <xdr:spPr>
        <a:xfrm>
          <a:off x="12763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28847</xdr:rowOff>
    </xdr:from>
    <xdr:to>
      <xdr:col>71</xdr:col>
      <xdr:colOff>177800</xdr:colOff>
      <xdr:row>36</xdr:row>
      <xdr:rowOff>72934</xdr:rowOff>
    </xdr:to>
    <xdr:cxnSp macro="">
      <xdr:nvCxnSpPr>
        <xdr:cNvPr id="445" name="直線コネクタ 444"/>
        <xdr:cNvCxnSpPr/>
      </xdr:nvCxnSpPr>
      <xdr:spPr>
        <a:xfrm>
          <a:off x="12814300" y="62010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446" name="n_1aveValue【認定こども園・幼稚園・保育所】&#10;有形固定資産減価償却率"/>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447" name="n_2aveValue【認定こども園・幼稚園・保育所】&#10;有形固定資産減価償却率"/>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448" name="n_3aveValue【認定こども園・幼稚園・保育所】&#10;有形固定資産減価償却率"/>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49" name="n_4aveValue【認定こども園・幼稚園・保育所】&#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55353</xdr:rowOff>
    </xdr:from>
    <xdr:ext cx="405111" cy="259045"/>
    <xdr:sp macro="" textlink="">
      <xdr:nvSpPr>
        <xdr:cNvPr id="450" name="n_1mainValue【認定こども園・幼稚園・保育所】&#10;有形固定資産減価償却率"/>
        <xdr:cNvSpPr txBox="1"/>
      </xdr:nvSpPr>
      <xdr:spPr>
        <a:xfrm>
          <a:off x="15266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22696</xdr:rowOff>
    </xdr:from>
    <xdr:ext cx="405111" cy="259045"/>
    <xdr:sp macro="" textlink="">
      <xdr:nvSpPr>
        <xdr:cNvPr id="451" name="n_2mainValue【認定こども園・幼稚園・保育所】&#10;有形固定資産減価償却率"/>
        <xdr:cNvSpPr txBox="1"/>
      </xdr:nvSpPr>
      <xdr:spPr>
        <a:xfrm>
          <a:off x="14389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140261</xdr:rowOff>
    </xdr:from>
    <xdr:ext cx="405111" cy="259045"/>
    <xdr:sp macro="" textlink="">
      <xdr:nvSpPr>
        <xdr:cNvPr id="452" name="n_3mainValue【認定こども園・幼稚園・保育所】&#10;有形固定資産減価償却率"/>
        <xdr:cNvSpPr txBox="1"/>
      </xdr:nvSpPr>
      <xdr:spPr>
        <a:xfrm>
          <a:off x="13500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96174</xdr:rowOff>
    </xdr:from>
    <xdr:ext cx="405111" cy="259045"/>
    <xdr:sp macro="" textlink="">
      <xdr:nvSpPr>
        <xdr:cNvPr id="453" name="n_4mainValue【認定こども園・幼稚園・保育所】&#10;有形固定資産減価償却率"/>
        <xdr:cNvSpPr txBox="1"/>
      </xdr:nvSpPr>
      <xdr:spPr>
        <a:xfrm>
          <a:off x="12611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34925</xdr:rowOff>
    </xdr:from>
    <xdr:to>
      <xdr:col>116</xdr:col>
      <xdr:colOff>114300</xdr:colOff>
      <xdr:row>36</xdr:row>
      <xdr:rowOff>136525</xdr:rowOff>
    </xdr:to>
    <xdr:sp macro="" textlink="">
      <xdr:nvSpPr>
        <xdr:cNvPr id="493" name="楕円 492"/>
        <xdr:cNvSpPr/>
      </xdr:nvSpPr>
      <xdr:spPr>
        <a:xfrm>
          <a:off x="22110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57802</xdr:rowOff>
    </xdr:from>
    <xdr:ext cx="469744" cy="259045"/>
    <xdr:sp macro="" textlink="">
      <xdr:nvSpPr>
        <xdr:cNvPr id="494" name="【認定こども園・幼稚園・保育所】&#10;一人当たり面積該当値テキスト"/>
        <xdr:cNvSpPr txBox="1"/>
      </xdr:nvSpPr>
      <xdr:spPr>
        <a:xfrm>
          <a:off x="22199600" y="605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52070</xdr:rowOff>
    </xdr:from>
    <xdr:to>
      <xdr:col>112</xdr:col>
      <xdr:colOff>38100</xdr:colOff>
      <xdr:row>36</xdr:row>
      <xdr:rowOff>153670</xdr:rowOff>
    </xdr:to>
    <xdr:sp macro="" textlink="">
      <xdr:nvSpPr>
        <xdr:cNvPr id="495" name="楕円 494"/>
        <xdr:cNvSpPr/>
      </xdr:nvSpPr>
      <xdr:spPr>
        <a:xfrm>
          <a:off x="21272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85725</xdr:rowOff>
    </xdr:from>
    <xdr:to>
      <xdr:col>116</xdr:col>
      <xdr:colOff>63500</xdr:colOff>
      <xdr:row>36</xdr:row>
      <xdr:rowOff>102870</xdr:rowOff>
    </xdr:to>
    <xdr:cxnSp macro="">
      <xdr:nvCxnSpPr>
        <xdr:cNvPr id="496" name="直線コネクタ 495"/>
        <xdr:cNvCxnSpPr/>
      </xdr:nvCxnSpPr>
      <xdr:spPr>
        <a:xfrm flipV="1">
          <a:off x="21323300" y="62579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10160</xdr:rowOff>
    </xdr:from>
    <xdr:to>
      <xdr:col>107</xdr:col>
      <xdr:colOff>101600</xdr:colOff>
      <xdr:row>36</xdr:row>
      <xdr:rowOff>111760</xdr:rowOff>
    </xdr:to>
    <xdr:sp macro="" textlink="">
      <xdr:nvSpPr>
        <xdr:cNvPr id="497" name="楕円 496"/>
        <xdr:cNvSpPr/>
      </xdr:nvSpPr>
      <xdr:spPr>
        <a:xfrm>
          <a:off x="20383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60960</xdr:rowOff>
    </xdr:from>
    <xdr:to>
      <xdr:col>111</xdr:col>
      <xdr:colOff>177800</xdr:colOff>
      <xdr:row>36</xdr:row>
      <xdr:rowOff>102870</xdr:rowOff>
    </xdr:to>
    <xdr:cxnSp macro="">
      <xdr:nvCxnSpPr>
        <xdr:cNvPr id="498" name="直線コネクタ 497"/>
        <xdr:cNvCxnSpPr/>
      </xdr:nvCxnSpPr>
      <xdr:spPr>
        <a:xfrm>
          <a:off x="20434300" y="62331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33020</xdr:rowOff>
    </xdr:from>
    <xdr:to>
      <xdr:col>102</xdr:col>
      <xdr:colOff>165100</xdr:colOff>
      <xdr:row>36</xdr:row>
      <xdr:rowOff>134620</xdr:rowOff>
    </xdr:to>
    <xdr:sp macro="" textlink="">
      <xdr:nvSpPr>
        <xdr:cNvPr id="499" name="楕円 498"/>
        <xdr:cNvSpPr/>
      </xdr:nvSpPr>
      <xdr:spPr>
        <a:xfrm>
          <a:off x="19494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60960</xdr:rowOff>
    </xdr:from>
    <xdr:to>
      <xdr:col>107</xdr:col>
      <xdr:colOff>50800</xdr:colOff>
      <xdr:row>36</xdr:row>
      <xdr:rowOff>83820</xdr:rowOff>
    </xdr:to>
    <xdr:cxnSp macro="">
      <xdr:nvCxnSpPr>
        <xdr:cNvPr id="500" name="直線コネクタ 499"/>
        <xdr:cNvCxnSpPr/>
      </xdr:nvCxnSpPr>
      <xdr:spPr>
        <a:xfrm flipV="1">
          <a:off x="19545300" y="6233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48260</xdr:rowOff>
    </xdr:from>
    <xdr:to>
      <xdr:col>98</xdr:col>
      <xdr:colOff>38100</xdr:colOff>
      <xdr:row>36</xdr:row>
      <xdr:rowOff>149860</xdr:rowOff>
    </xdr:to>
    <xdr:sp macro="" textlink="">
      <xdr:nvSpPr>
        <xdr:cNvPr id="501" name="楕円 500"/>
        <xdr:cNvSpPr/>
      </xdr:nvSpPr>
      <xdr:spPr>
        <a:xfrm>
          <a:off x="18605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83820</xdr:rowOff>
    </xdr:from>
    <xdr:to>
      <xdr:col>102</xdr:col>
      <xdr:colOff>114300</xdr:colOff>
      <xdr:row>36</xdr:row>
      <xdr:rowOff>99060</xdr:rowOff>
    </xdr:to>
    <xdr:cxnSp macro="">
      <xdr:nvCxnSpPr>
        <xdr:cNvPr id="502" name="直線コネクタ 501"/>
        <xdr:cNvCxnSpPr/>
      </xdr:nvCxnSpPr>
      <xdr:spPr>
        <a:xfrm flipV="1">
          <a:off x="18656300" y="6256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503" name="n_1aveValue【認定こども園・幼稚園・保育所】&#10;一人当たり面積"/>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13352</xdr:rowOff>
    </xdr:from>
    <xdr:ext cx="469744" cy="259045"/>
    <xdr:sp macro="" textlink="">
      <xdr:nvSpPr>
        <xdr:cNvPr id="504" name="n_2aveValue【認定こども園・幼稚園・保育所】&#10;一人当たり面積"/>
        <xdr:cNvSpPr txBox="1"/>
      </xdr:nvSpPr>
      <xdr:spPr>
        <a:xfrm>
          <a:off x="20199427" y="66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505"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47642</xdr:rowOff>
    </xdr:from>
    <xdr:ext cx="469744" cy="259045"/>
    <xdr:sp macro="" textlink="">
      <xdr:nvSpPr>
        <xdr:cNvPr id="506" name="n_4aveValue【認定こども園・幼稚園・保育所】&#10;一人当たり面積"/>
        <xdr:cNvSpPr txBox="1"/>
      </xdr:nvSpPr>
      <xdr:spPr>
        <a:xfrm>
          <a:off x="18421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170197</xdr:rowOff>
    </xdr:from>
    <xdr:ext cx="469744" cy="259045"/>
    <xdr:sp macro="" textlink="">
      <xdr:nvSpPr>
        <xdr:cNvPr id="507" name="n_1mainValue【認定こども園・幼稚園・保育所】&#10;一人当たり面積"/>
        <xdr:cNvSpPr txBox="1"/>
      </xdr:nvSpPr>
      <xdr:spPr>
        <a:xfrm>
          <a:off x="210757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128287</xdr:rowOff>
    </xdr:from>
    <xdr:ext cx="469744" cy="259045"/>
    <xdr:sp macro="" textlink="">
      <xdr:nvSpPr>
        <xdr:cNvPr id="508" name="n_2mainValue【認定こども園・幼稚園・保育所】&#10;一人当たり面積"/>
        <xdr:cNvSpPr txBox="1"/>
      </xdr:nvSpPr>
      <xdr:spPr>
        <a:xfrm>
          <a:off x="20199427"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151147</xdr:rowOff>
    </xdr:from>
    <xdr:ext cx="469744" cy="259045"/>
    <xdr:sp macro="" textlink="">
      <xdr:nvSpPr>
        <xdr:cNvPr id="509" name="n_3mainValue【認定こども園・幼稚園・保育所】&#10;一人当たり面積"/>
        <xdr:cNvSpPr txBox="1"/>
      </xdr:nvSpPr>
      <xdr:spPr>
        <a:xfrm>
          <a:off x="19310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166387</xdr:rowOff>
    </xdr:from>
    <xdr:ext cx="469744" cy="259045"/>
    <xdr:sp macro="" textlink="">
      <xdr:nvSpPr>
        <xdr:cNvPr id="510" name="n_4mainValue【認定こども園・幼稚園・保育所】&#10;一人当たり面積"/>
        <xdr:cNvSpPr txBox="1"/>
      </xdr:nvSpPr>
      <xdr:spPr>
        <a:xfrm>
          <a:off x="18421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551" name="楕円 550"/>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552" name="【学校施設】&#10;有形固定資産減価償却率該当値テキスト"/>
        <xdr:cNvSpPr txBox="1"/>
      </xdr:nvSpPr>
      <xdr:spPr>
        <a:xfrm>
          <a:off x="16357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130175</xdr:rowOff>
    </xdr:from>
    <xdr:to>
      <xdr:col>81</xdr:col>
      <xdr:colOff>101600</xdr:colOff>
      <xdr:row>59</xdr:row>
      <xdr:rowOff>60325</xdr:rowOff>
    </xdr:to>
    <xdr:sp macro="" textlink="">
      <xdr:nvSpPr>
        <xdr:cNvPr id="553" name="楕円 552"/>
        <xdr:cNvSpPr/>
      </xdr:nvSpPr>
      <xdr:spPr>
        <a:xfrm>
          <a:off x="15430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xdr:rowOff>
    </xdr:from>
    <xdr:to>
      <xdr:col>85</xdr:col>
      <xdr:colOff>127000</xdr:colOff>
      <xdr:row>59</xdr:row>
      <xdr:rowOff>26670</xdr:rowOff>
    </xdr:to>
    <xdr:cxnSp macro="">
      <xdr:nvCxnSpPr>
        <xdr:cNvPr id="554" name="直線コネクタ 553"/>
        <xdr:cNvCxnSpPr/>
      </xdr:nvCxnSpPr>
      <xdr:spPr>
        <a:xfrm>
          <a:off x="15481300" y="101250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555" name="楕円 554"/>
        <xdr:cNvSpPr/>
      </xdr:nvSpPr>
      <xdr:spPr>
        <a:xfrm>
          <a:off x="14541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9525</xdr:rowOff>
    </xdr:to>
    <xdr:cxnSp macro="">
      <xdr:nvCxnSpPr>
        <xdr:cNvPr id="556" name="直線コネクタ 555"/>
        <xdr:cNvCxnSpPr/>
      </xdr:nvCxnSpPr>
      <xdr:spPr>
        <a:xfrm>
          <a:off x="14592300" y="101079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73025</xdr:rowOff>
    </xdr:from>
    <xdr:to>
      <xdr:col>72</xdr:col>
      <xdr:colOff>38100</xdr:colOff>
      <xdr:row>59</xdr:row>
      <xdr:rowOff>3175</xdr:rowOff>
    </xdr:to>
    <xdr:sp macro="" textlink="">
      <xdr:nvSpPr>
        <xdr:cNvPr id="557" name="楕円 556"/>
        <xdr:cNvSpPr/>
      </xdr:nvSpPr>
      <xdr:spPr>
        <a:xfrm>
          <a:off x="13652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123825</xdr:rowOff>
    </xdr:from>
    <xdr:to>
      <xdr:col>76</xdr:col>
      <xdr:colOff>114300</xdr:colOff>
      <xdr:row>58</xdr:row>
      <xdr:rowOff>163830</xdr:rowOff>
    </xdr:to>
    <xdr:cxnSp macro="">
      <xdr:nvCxnSpPr>
        <xdr:cNvPr id="558" name="直線コネクタ 557"/>
        <xdr:cNvCxnSpPr/>
      </xdr:nvCxnSpPr>
      <xdr:spPr>
        <a:xfrm>
          <a:off x="13703300" y="10067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31115</xdr:rowOff>
    </xdr:from>
    <xdr:to>
      <xdr:col>67</xdr:col>
      <xdr:colOff>101600</xdr:colOff>
      <xdr:row>58</xdr:row>
      <xdr:rowOff>132715</xdr:rowOff>
    </xdr:to>
    <xdr:sp macro="" textlink="">
      <xdr:nvSpPr>
        <xdr:cNvPr id="559" name="楕円 558"/>
        <xdr:cNvSpPr/>
      </xdr:nvSpPr>
      <xdr:spPr>
        <a:xfrm>
          <a:off x="12763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81915</xdr:rowOff>
    </xdr:from>
    <xdr:to>
      <xdr:col>71</xdr:col>
      <xdr:colOff>177800</xdr:colOff>
      <xdr:row>58</xdr:row>
      <xdr:rowOff>123825</xdr:rowOff>
    </xdr:to>
    <xdr:cxnSp macro="">
      <xdr:nvCxnSpPr>
        <xdr:cNvPr id="560" name="直線コネクタ 559"/>
        <xdr:cNvCxnSpPr/>
      </xdr:nvCxnSpPr>
      <xdr:spPr>
        <a:xfrm>
          <a:off x="12814300" y="100260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2" name="n_2aveValue【学校施設】&#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3" name="n_3ave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4" name="n_4aveValue【学校施設】&#10;有形固定資産減価償却率"/>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76852</xdr:rowOff>
    </xdr:from>
    <xdr:ext cx="405111" cy="259045"/>
    <xdr:sp macro="" textlink="">
      <xdr:nvSpPr>
        <xdr:cNvPr id="565" name="n_1mainValue【学校施設】&#10;有形固定資産減価償却率"/>
        <xdr:cNvSpPr txBox="1"/>
      </xdr:nvSpPr>
      <xdr:spPr>
        <a:xfrm>
          <a:off x="152660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59707</xdr:rowOff>
    </xdr:from>
    <xdr:ext cx="405111" cy="259045"/>
    <xdr:sp macro="" textlink="">
      <xdr:nvSpPr>
        <xdr:cNvPr id="566" name="n_2mainValue【学校施設】&#10;有形固定資産減価償却率"/>
        <xdr:cNvSpPr txBox="1"/>
      </xdr:nvSpPr>
      <xdr:spPr>
        <a:xfrm>
          <a:off x="14389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19702</xdr:rowOff>
    </xdr:from>
    <xdr:ext cx="405111" cy="259045"/>
    <xdr:sp macro="" textlink="">
      <xdr:nvSpPr>
        <xdr:cNvPr id="567" name="n_3mainValue【学校施設】&#10;有形固定資産減価償却率"/>
        <xdr:cNvSpPr txBox="1"/>
      </xdr:nvSpPr>
      <xdr:spPr>
        <a:xfrm>
          <a:off x="13500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149242</xdr:rowOff>
    </xdr:from>
    <xdr:ext cx="405111" cy="259045"/>
    <xdr:sp macro="" textlink="">
      <xdr:nvSpPr>
        <xdr:cNvPr id="568" name="n_4mainValue【学校施設】&#10;有形固定資産減価償却率"/>
        <xdr:cNvSpPr txBox="1"/>
      </xdr:nvSpPr>
      <xdr:spPr>
        <a:xfrm>
          <a:off x="12611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99" name="【学校施設】&#10;一人当たり面積平均値テキスト"/>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137632</xdr:rowOff>
    </xdr:from>
    <xdr:to>
      <xdr:col>116</xdr:col>
      <xdr:colOff>114300</xdr:colOff>
      <xdr:row>62</xdr:row>
      <xdr:rowOff>67782</xdr:rowOff>
    </xdr:to>
    <xdr:sp macro="" textlink="">
      <xdr:nvSpPr>
        <xdr:cNvPr id="610" name="楕円 609"/>
        <xdr:cNvSpPr/>
      </xdr:nvSpPr>
      <xdr:spPr>
        <a:xfrm>
          <a:off x="22110700" y="1059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160509</xdr:rowOff>
    </xdr:from>
    <xdr:ext cx="469744" cy="259045"/>
    <xdr:sp macro="" textlink="">
      <xdr:nvSpPr>
        <xdr:cNvPr id="611" name="【学校施設】&#10;一人当たり面積該当値テキスト"/>
        <xdr:cNvSpPr txBox="1"/>
      </xdr:nvSpPr>
      <xdr:spPr>
        <a:xfrm>
          <a:off x="22199600" y="1044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145959</xdr:rowOff>
    </xdr:from>
    <xdr:to>
      <xdr:col>112</xdr:col>
      <xdr:colOff>38100</xdr:colOff>
      <xdr:row>62</xdr:row>
      <xdr:rowOff>76109</xdr:rowOff>
    </xdr:to>
    <xdr:sp macro="" textlink="">
      <xdr:nvSpPr>
        <xdr:cNvPr id="612" name="楕円 611"/>
        <xdr:cNvSpPr/>
      </xdr:nvSpPr>
      <xdr:spPr>
        <a:xfrm>
          <a:off x="21272500" y="106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16982</xdr:rowOff>
    </xdr:from>
    <xdr:to>
      <xdr:col>116</xdr:col>
      <xdr:colOff>63500</xdr:colOff>
      <xdr:row>62</xdr:row>
      <xdr:rowOff>25309</xdr:rowOff>
    </xdr:to>
    <xdr:cxnSp macro="">
      <xdr:nvCxnSpPr>
        <xdr:cNvPr id="613" name="直線コネクタ 612"/>
        <xdr:cNvCxnSpPr/>
      </xdr:nvCxnSpPr>
      <xdr:spPr>
        <a:xfrm flipV="1">
          <a:off x="21323300" y="10646882"/>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155593</xdr:rowOff>
    </xdr:from>
    <xdr:to>
      <xdr:col>107</xdr:col>
      <xdr:colOff>101600</xdr:colOff>
      <xdr:row>62</xdr:row>
      <xdr:rowOff>85743</xdr:rowOff>
    </xdr:to>
    <xdr:sp macro="" textlink="">
      <xdr:nvSpPr>
        <xdr:cNvPr id="614" name="楕円 613"/>
        <xdr:cNvSpPr/>
      </xdr:nvSpPr>
      <xdr:spPr>
        <a:xfrm>
          <a:off x="20383500" y="10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25309</xdr:rowOff>
    </xdr:from>
    <xdr:to>
      <xdr:col>111</xdr:col>
      <xdr:colOff>177800</xdr:colOff>
      <xdr:row>62</xdr:row>
      <xdr:rowOff>34943</xdr:rowOff>
    </xdr:to>
    <xdr:cxnSp macro="">
      <xdr:nvCxnSpPr>
        <xdr:cNvPr id="615" name="直線コネクタ 614"/>
        <xdr:cNvCxnSpPr/>
      </xdr:nvCxnSpPr>
      <xdr:spPr>
        <a:xfrm flipV="1">
          <a:off x="20434300" y="10655209"/>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165390</xdr:rowOff>
    </xdr:from>
    <xdr:to>
      <xdr:col>102</xdr:col>
      <xdr:colOff>165100</xdr:colOff>
      <xdr:row>62</xdr:row>
      <xdr:rowOff>95540</xdr:rowOff>
    </xdr:to>
    <xdr:sp macro="" textlink="">
      <xdr:nvSpPr>
        <xdr:cNvPr id="616" name="楕円 615"/>
        <xdr:cNvSpPr/>
      </xdr:nvSpPr>
      <xdr:spPr>
        <a:xfrm>
          <a:off x="19494500" y="106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34943</xdr:rowOff>
    </xdr:from>
    <xdr:to>
      <xdr:col>107</xdr:col>
      <xdr:colOff>50800</xdr:colOff>
      <xdr:row>62</xdr:row>
      <xdr:rowOff>44740</xdr:rowOff>
    </xdr:to>
    <xdr:cxnSp macro="">
      <xdr:nvCxnSpPr>
        <xdr:cNvPr id="617" name="直線コネクタ 616"/>
        <xdr:cNvCxnSpPr/>
      </xdr:nvCxnSpPr>
      <xdr:spPr>
        <a:xfrm flipV="1">
          <a:off x="19545300" y="106648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798</xdr:rowOff>
    </xdr:from>
    <xdr:to>
      <xdr:col>98</xdr:col>
      <xdr:colOff>38100</xdr:colOff>
      <xdr:row>62</xdr:row>
      <xdr:rowOff>102398</xdr:rowOff>
    </xdr:to>
    <xdr:sp macro="" textlink="">
      <xdr:nvSpPr>
        <xdr:cNvPr id="618" name="楕円 617"/>
        <xdr:cNvSpPr/>
      </xdr:nvSpPr>
      <xdr:spPr>
        <a:xfrm>
          <a:off x="18605500" y="106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44740</xdr:rowOff>
    </xdr:from>
    <xdr:to>
      <xdr:col>102</xdr:col>
      <xdr:colOff>114300</xdr:colOff>
      <xdr:row>62</xdr:row>
      <xdr:rowOff>51598</xdr:rowOff>
    </xdr:to>
    <xdr:cxnSp macro="">
      <xdr:nvCxnSpPr>
        <xdr:cNvPr id="619" name="直線コネクタ 618"/>
        <xdr:cNvCxnSpPr/>
      </xdr:nvCxnSpPr>
      <xdr:spPr>
        <a:xfrm flipV="1">
          <a:off x="18656300" y="1067464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620" name="n_1aveValue【学校施設】&#10;一人当たり面積"/>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621" name="n_2aveValue【学校施設】&#10;一人当たり面積"/>
        <xdr:cNvSpPr txBox="1"/>
      </xdr:nvSpPr>
      <xdr:spPr>
        <a:xfrm>
          <a:off x="20199427" y="107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622" name="n_3aveValue【学校施設】&#10;一人当たり面積"/>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623" name="n_4aveValue【学校施設】&#10;一人当たり面積"/>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92636</xdr:rowOff>
    </xdr:from>
    <xdr:ext cx="469744" cy="259045"/>
    <xdr:sp macro="" textlink="">
      <xdr:nvSpPr>
        <xdr:cNvPr id="624" name="n_1mainValue【学校施設】&#10;一人当たり面積"/>
        <xdr:cNvSpPr txBox="1"/>
      </xdr:nvSpPr>
      <xdr:spPr>
        <a:xfrm>
          <a:off x="21075727" y="1037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102270</xdr:rowOff>
    </xdr:from>
    <xdr:ext cx="469744" cy="259045"/>
    <xdr:sp macro="" textlink="">
      <xdr:nvSpPr>
        <xdr:cNvPr id="625" name="n_2mainValue【学校施設】&#10;一人当たり面積"/>
        <xdr:cNvSpPr txBox="1"/>
      </xdr:nvSpPr>
      <xdr:spPr>
        <a:xfrm>
          <a:off x="20199427" y="103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112067</xdr:rowOff>
    </xdr:from>
    <xdr:ext cx="469744" cy="259045"/>
    <xdr:sp macro="" textlink="">
      <xdr:nvSpPr>
        <xdr:cNvPr id="626" name="n_3mainValue【学校施設】&#10;一人当たり面積"/>
        <xdr:cNvSpPr txBox="1"/>
      </xdr:nvSpPr>
      <xdr:spPr>
        <a:xfrm>
          <a:off x="19310427" y="103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118925</xdr:rowOff>
    </xdr:from>
    <xdr:ext cx="469744" cy="259045"/>
    <xdr:sp macro="" textlink="">
      <xdr:nvSpPr>
        <xdr:cNvPr id="627" name="n_4mainValue【学校施設】&#10;一人当たり面積"/>
        <xdr:cNvSpPr txBox="1"/>
      </xdr:nvSpPr>
      <xdr:spPr>
        <a:xfrm>
          <a:off x="18421427" y="104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54627</xdr:rowOff>
    </xdr:from>
    <xdr:ext cx="405111" cy="259045"/>
    <xdr:sp macro="" textlink="">
      <xdr:nvSpPr>
        <xdr:cNvPr id="656" name="【児童館】&#10;有形固定資産減価償却率平均値テキスト"/>
        <xdr:cNvSpPr txBox="1"/>
      </xdr:nvSpPr>
      <xdr:spPr>
        <a:xfrm>
          <a:off x="16357600" y="1411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8" name="フローチャート: 判断 65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659" name="フローチャート: 判断 658"/>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660" name="フローチャート: 判断 659"/>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661" name="フローチャート: 判断 660"/>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21589</xdr:rowOff>
    </xdr:from>
    <xdr:to>
      <xdr:col>85</xdr:col>
      <xdr:colOff>177800</xdr:colOff>
      <xdr:row>84</xdr:row>
      <xdr:rowOff>123189</xdr:rowOff>
    </xdr:to>
    <xdr:sp macro="" textlink="">
      <xdr:nvSpPr>
        <xdr:cNvPr id="667" name="楕円 666"/>
        <xdr:cNvSpPr/>
      </xdr:nvSpPr>
      <xdr:spPr>
        <a:xfrm>
          <a:off x="16268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xdr:rowOff>
    </xdr:from>
    <xdr:ext cx="405111" cy="259045"/>
    <xdr:sp macro="" textlink="">
      <xdr:nvSpPr>
        <xdr:cNvPr id="668" name="【児童館】&#10;有形固定資産減価償却率該当値テキスト"/>
        <xdr:cNvSpPr txBox="1"/>
      </xdr:nvSpPr>
      <xdr:spPr>
        <a:xfrm>
          <a:off x="16357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13970</xdr:rowOff>
    </xdr:from>
    <xdr:to>
      <xdr:col>81</xdr:col>
      <xdr:colOff>101600</xdr:colOff>
      <xdr:row>84</xdr:row>
      <xdr:rowOff>115570</xdr:rowOff>
    </xdr:to>
    <xdr:sp macro="" textlink="">
      <xdr:nvSpPr>
        <xdr:cNvPr id="669" name="楕円 668"/>
        <xdr:cNvSpPr/>
      </xdr:nvSpPr>
      <xdr:spPr>
        <a:xfrm>
          <a:off x="15430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64770</xdr:rowOff>
    </xdr:from>
    <xdr:to>
      <xdr:col>85</xdr:col>
      <xdr:colOff>127000</xdr:colOff>
      <xdr:row>84</xdr:row>
      <xdr:rowOff>72389</xdr:rowOff>
    </xdr:to>
    <xdr:cxnSp macro="">
      <xdr:nvCxnSpPr>
        <xdr:cNvPr id="670" name="直線コネクタ 669"/>
        <xdr:cNvCxnSpPr/>
      </xdr:nvCxnSpPr>
      <xdr:spPr>
        <a:xfrm>
          <a:off x="15481300" y="144665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39370</xdr:rowOff>
    </xdr:from>
    <xdr:to>
      <xdr:col>76</xdr:col>
      <xdr:colOff>165100</xdr:colOff>
      <xdr:row>83</xdr:row>
      <xdr:rowOff>140970</xdr:rowOff>
    </xdr:to>
    <xdr:sp macro="" textlink="">
      <xdr:nvSpPr>
        <xdr:cNvPr id="671" name="楕円 670"/>
        <xdr:cNvSpPr/>
      </xdr:nvSpPr>
      <xdr:spPr>
        <a:xfrm>
          <a:off x="14541500" y="142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90170</xdr:rowOff>
    </xdr:from>
    <xdr:to>
      <xdr:col>81</xdr:col>
      <xdr:colOff>50800</xdr:colOff>
      <xdr:row>84</xdr:row>
      <xdr:rowOff>64770</xdr:rowOff>
    </xdr:to>
    <xdr:cxnSp macro="">
      <xdr:nvCxnSpPr>
        <xdr:cNvPr id="672" name="直線コネクタ 671"/>
        <xdr:cNvCxnSpPr/>
      </xdr:nvCxnSpPr>
      <xdr:spPr>
        <a:xfrm>
          <a:off x="14592300" y="14320520"/>
          <a:ext cx="889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673" name="楕円 672"/>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64770</xdr:rowOff>
    </xdr:from>
    <xdr:to>
      <xdr:col>76</xdr:col>
      <xdr:colOff>114300</xdr:colOff>
      <xdr:row>83</xdr:row>
      <xdr:rowOff>90170</xdr:rowOff>
    </xdr:to>
    <xdr:cxnSp macro="">
      <xdr:nvCxnSpPr>
        <xdr:cNvPr id="674" name="直線コネクタ 673"/>
        <xdr:cNvCxnSpPr/>
      </xdr:nvCxnSpPr>
      <xdr:spPr>
        <a:xfrm>
          <a:off x="13703300" y="142951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158750</xdr:rowOff>
    </xdr:from>
    <xdr:to>
      <xdr:col>67</xdr:col>
      <xdr:colOff>101600</xdr:colOff>
      <xdr:row>83</xdr:row>
      <xdr:rowOff>88900</xdr:rowOff>
    </xdr:to>
    <xdr:sp macro="" textlink="">
      <xdr:nvSpPr>
        <xdr:cNvPr id="675" name="楕円 674"/>
        <xdr:cNvSpPr/>
      </xdr:nvSpPr>
      <xdr:spPr>
        <a:xfrm>
          <a:off x="1276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83</xdr:row>
      <xdr:rowOff>64770</xdr:rowOff>
    </xdr:to>
    <xdr:cxnSp macro="">
      <xdr:nvCxnSpPr>
        <xdr:cNvPr id="676" name="直線コネクタ 675"/>
        <xdr:cNvCxnSpPr/>
      </xdr:nvCxnSpPr>
      <xdr:spPr>
        <a:xfrm>
          <a:off x="12814300" y="14268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77" name="n_1aveValue【児童館】&#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119397</xdr:rowOff>
    </xdr:from>
    <xdr:ext cx="405111" cy="259045"/>
    <xdr:sp macro="" textlink="">
      <xdr:nvSpPr>
        <xdr:cNvPr id="678" name="n_2aveValue【児童館】&#10;有形固定資産減価償却率"/>
        <xdr:cNvSpPr txBox="1"/>
      </xdr:nvSpPr>
      <xdr:spPr>
        <a:xfrm>
          <a:off x="14389744" y="1400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20338</xdr:rowOff>
    </xdr:from>
    <xdr:ext cx="405111" cy="259045"/>
    <xdr:sp macro="" textlink="">
      <xdr:nvSpPr>
        <xdr:cNvPr id="679" name="n_3aveValue【児童館】&#10;有形固定資産減価償却率"/>
        <xdr:cNvSpPr txBox="1"/>
      </xdr:nvSpPr>
      <xdr:spPr>
        <a:xfrm>
          <a:off x="13500744" y="1390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40657</xdr:rowOff>
    </xdr:from>
    <xdr:ext cx="405111" cy="259045"/>
    <xdr:sp macro="" textlink="">
      <xdr:nvSpPr>
        <xdr:cNvPr id="680" name="n_4aveValue【児童館】&#10;有形固定資産減価償却率"/>
        <xdr:cNvSpPr txBox="1"/>
      </xdr:nvSpPr>
      <xdr:spPr>
        <a:xfrm>
          <a:off x="12611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106697</xdr:rowOff>
    </xdr:from>
    <xdr:ext cx="405111" cy="259045"/>
    <xdr:sp macro="" textlink="">
      <xdr:nvSpPr>
        <xdr:cNvPr id="681" name="n_1mainValue【児童館】&#10;有形固定資産減価償却率"/>
        <xdr:cNvSpPr txBox="1"/>
      </xdr:nvSpPr>
      <xdr:spPr>
        <a:xfrm>
          <a:off x="152660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132097</xdr:rowOff>
    </xdr:from>
    <xdr:ext cx="405111" cy="259045"/>
    <xdr:sp macro="" textlink="">
      <xdr:nvSpPr>
        <xdr:cNvPr id="682" name="n_2mainValue【児童館】&#10;有形固定資産減価償却率"/>
        <xdr:cNvSpPr txBox="1"/>
      </xdr:nvSpPr>
      <xdr:spPr>
        <a:xfrm>
          <a:off x="14389744" y="1436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683" name="n_3mainValue【児童館】&#10;有形固定資産減価償却率"/>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80027</xdr:rowOff>
    </xdr:from>
    <xdr:ext cx="405111" cy="259045"/>
    <xdr:sp macro="" textlink="">
      <xdr:nvSpPr>
        <xdr:cNvPr id="684" name="n_4mainValue【児童館】&#10;有形固定資産減価償却率"/>
        <xdr:cNvSpPr txBox="1"/>
      </xdr:nvSpPr>
      <xdr:spPr>
        <a:xfrm>
          <a:off x="12611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8" name="直線コネクタ 707"/>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0" name="直線コネクタ 7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11" name="【児童館】&#10;一人当たり面積最大値テキスト"/>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12" name="直線コネクタ 711"/>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114316</xdr:rowOff>
    </xdr:from>
    <xdr:ext cx="469744" cy="259045"/>
    <xdr:sp macro="" textlink="">
      <xdr:nvSpPr>
        <xdr:cNvPr id="713" name="【児童館】&#10;一人当たり面積平均値テキスト"/>
        <xdr:cNvSpPr txBox="1"/>
      </xdr:nvSpPr>
      <xdr:spPr>
        <a:xfrm>
          <a:off x="22199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4" name="フローチャート: 判断 713"/>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6" name="フローチャート: 判断 715"/>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17" name="フローチャート: 判断 716"/>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18" name="フローチャート: 判断 717"/>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109220</xdr:rowOff>
    </xdr:from>
    <xdr:to>
      <xdr:col>116</xdr:col>
      <xdr:colOff>114300</xdr:colOff>
      <xdr:row>84</xdr:row>
      <xdr:rowOff>39370</xdr:rowOff>
    </xdr:to>
    <xdr:sp macro="" textlink="">
      <xdr:nvSpPr>
        <xdr:cNvPr id="724" name="楕円 723"/>
        <xdr:cNvSpPr/>
      </xdr:nvSpPr>
      <xdr:spPr>
        <a:xfrm>
          <a:off x="22110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132097</xdr:rowOff>
    </xdr:from>
    <xdr:ext cx="469744" cy="259045"/>
    <xdr:sp macro="" textlink="">
      <xdr:nvSpPr>
        <xdr:cNvPr id="725" name="【児童館】&#10;一人当たり面積該当値テキスト"/>
        <xdr:cNvSpPr txBox="1"/>
      </xdr:nvSpPr>
      <xdr:spPr>
        <a:xfrm>
          <a:off x="22199600"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116839</xdr:rowOff>
    </xdr:from>
    <xdr:to>
      <xdr:col>112</xdr:col>
      <xdr:colOff>38100</xdr:colOff>
      <xdr:row>84</xdr:row>
      <xdr:rowOff>46989</xdr:rowOff>
    </xdr:to>
    <xdr:sp macro="" textlink="">
      <xdr:nvSpPr>
        <xdr:cNvPr id="726" name="楕円 725"/>
        <xdr:cNvSpPr/>
      </xdr:nvSpPr>
      <xdr:spPr>
        <a:xfrm>
          <a:off x="21272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160020</xdr:rowOff>
    </xdr:from>
    <xdr:to>
      <xdr:col>116</xdr:col>
      <xdr:colOff>63500</xdr:colOff>
      <xdr:row>83</xdr:row>
      <xdr:rowOff>167639</xdr:rowOff>
    </xdr:to>
    <xdr:cxnSp macro="">
      <xdr:nvCxnSpPr>
        <xdr:cNvPr id="727" name="直線コネクタ 726"/>
        <xdr:cNvCxnSpPr/>
      </xdr:nvCxnSpPr>
      <xdr:spPr>
        <a:xfrm flipV="1">
          <a:off x="21323300" y="143903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128270</xdr:rowOff>
    </xdr:from>
    <xdr:to>
      <xdr:col>107</xdr:col>
      <xdr:colOff>101600</xdr:colOff>
      <xdr:row>84</xdr:row>
      <xdr:rowOff>58420</xdr:rowOff>
    </xdr:to>
    <xdr:sp macro="" textlink="">
      <xdr:nvSpPr>
        <xdr:cNvPr id="728" name="楕円 727"/>
        <xdr:cNvSpPr/>
      </xdr:nvSpPr>
      <xdr:spPr>
        <a:xfrm>
          <a:off x="20383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167639</xdr:rowOff>
    </xdr:from>
    <xdr:to>
      <xdr:col>111</xdr:col>
      <xdr:colOff>177800</xdr:colOff>
      <xdr:row>84</xdr:row>
      <xdr:rowOff>7620</xdr:rowOff>
    </xdr:to>
    <xdr:cxnSp macro="">
      <xdr:nvCxnSpPr>
        <xdr:cNvPr id="729" name="直線コネクタ 728"/>
        <xdr:cNvCxnSpPr/>
      </xdr:nvCxnSpPr>
      <xdr:spPr>
        <a:xfrm flipV="1">
          <a:off x="20434300" y="14397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30" name="楕円 729"/>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xdr:rowOff>
    </xdr:from>
    <xdr:to>
      <xdr:col>107</xdr:col>
      <xdr:colOff>50800</xdr:colOff>
      <xdr:row>84</xdr:row>
      <xdr:rowOff>15239</xdr:rowOff>
    </xdr:to>
    <xdr:cxnSp macro="">
      <xdr:nvCxnSpPr>
        <xdr:cNvPr id="731" name="直線コネクタ 730"/>
        <xdr:cNvCxnSpPr/>
      </xdr:nvCxnSpPr>
      <xdr:spPr>
        <a:xfrm flipV="1">
          <a:off x="19545300" y="14409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143511</xdr:rowOff>
    </xdr:from>
    <xdr:to>
      <xdr:col>98</xdr:col>
      <xdr:colOff>38100</xdr:colOff>
      <xdr:row>84</xdr:row>
      <xdr:rowOff>73661</xdr:rowOff>
    </xdr:to>
    <xdr:sp macro="" textlink="">
      <xdr:nvSpPr>
        <xdr:cNvPr id="732" name="楕円 731"/>
        <xdr:cNvSpPr/>
      </xdr:nvSpPr>
      <xdr:spPr>
        <a:xfrm>
          <a:off x="18605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22861</xdr:rowOff>
    </xdr:to>
    <xdr:cxnSp macro="">
      <xdr:nvCxnSpPr>
        <xdr:cNvPr id="733" name="直線コネクタ 732"/>
        <xdr:cNvCxnSpPr/>
      </xdr:nvCxnSpPr>
      <xdr:spPr>
        <a:xfrm flipV="1">
          <a:off x="18656300" y="14417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734" name="n_1ave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35" name="n_2ave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64788</xdr:rowOff>
    </xdr:from>
    <xdr:ext cx="469744" cy="259045"/>
    <xdr:sp macro="" textlink="">
      <xdr:nvSpPr>
        <xdr:cNvPr id="736" name="n_3aveValue【児童館】&#10;一人当たり面積"/>
        <xdr:cNvSpPr txBox="1"/>
      </xdr:nvSpPr>
      <xdr:spPr>
        <a:xfrm>
          <a:off x="19310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76216</xdr:rowOff>
    </xdr:from>
    <xdr:ext cx="469744" cy="259045"/>
    <xdr:sp macro="" textlink="">
      <xdr:nvSpPr>
        <xdr:cNvPr id="737" name="n_4aveValue【児童館】&#10;一人当たり面積"/>
        <xdr:cNvSpPr txBox="1"/>
      </xdr:nvSpPr>
      <xdr:spPr>
        <a:xfrm>
          <a:off x="18421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63516</xdr:rowOff>
    </xdr:from>
    <xdr:ext cx="469744" cy="259045"/>
    <xdr:sp macro="" textlink="">
      <xdr:nvSpPr>
        <xdr:cNvPr id="738" name="n_1mainValue【児童館】&#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739" name="n_2mainValue【児童館】&#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40" name="n_3main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90188</xdr:rowOff>
    </xdr:from>
    <xdr:ext cx="469744" cy="259045"/>
    <xdr:sp macro="" textlink="">
      <xdr:nvSpPr>
        <xdr:cNvPr id="741" name="n_4mainValue【児童館】&#10;一人当たり面積"/>
        <xdr:cNvSpPr txBox="1"/>
      </xdr:nvSpPr>
      <xdr:spPr>
        <a:xfrm>
          <a:off x="184214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67" name="直線コネクタ 766"/>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70" name="【公民館】&#10;有形固定資産減価償却率最大値テキスト"/>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71" name="直線コネクタ 770"/>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772" name="【公民館】&#10;有形固定資産減価償却率平均値テキスト"/>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73" name="フローチャート: 判断 772"/>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774" name="フローチャート: 判断 773"/>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775" name="フローチャート: 判断 774"/>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776" name="フローチャート: 判断 775"/>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777" name="フローチャート: 判断 776"/>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69487</xdr:rowOff>
    </xdr:from>
    <xdr:to>
      <xdr:col>85</xdr:col>
      <xdr:colOff>177800</xdr:colOff>
      <xdr:row>106</xdr:row>
      <xdr:rowOff>171087</xdr:rowOff>
    </xdr:to>
    <xdr:sp macro="" textlink="">
      <xdr:nvSpPr>
        <xdr:cNvPr id="783" name="楕円 782"/>
        <xdr:cNvSpPr/>
      </xdr:nvSpPr>
      <xdr:spPr>
        <a:xfrm>
          <a:off x="16268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47914</xdr:rowOff>
    </xdr:from>
    <xdr:ext cx="405111" cy="259045"/>
    <xdr:sp macro="" textlink="">
      <xdr:nvSpPr>
        <xdr:cNvPr id="784" name="【公民館】&#10;有形固定資産減価償却率該当値テキスト"/>
        <xdr:cNvSpPr txBox="1"/>
      </xdr:nvSpPr>
      <xdr:spPr>
        <a:xfrm>
          <a:off x="16357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53158</xdr:rowOff>
    </xdr:from>
    <xdr:to>
      <xdr:col>81</xdr:col>
      <xdr:colOff>101600</xdr:colOff>
      <xdr:row>106</xdr:row>
      <xdr:rowOff>154758</xdr:rowOff>
    </xdr:to>
    <xdr:sp macro="" textlink="">
      <xdr:nvSpPr>
        <xdr:cNvPr id="785" name="楕円 784"/>
        <xdr:cNvSpPr/>
      </xdr:nvSpPr>
      <xdr:spPr>
        <a:xfrm>
          <a:off x="15430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103958</xdr:rowOff>
    </xdr:from>
    <xdr:to>
      <xdr:col>85</xdr:col>
      <xdr:colOff>127000</xdr:colOff>
      <xdr:row>106</xdr:row>
      <xdr:rowOff>120287</xdr:rowOff>
    </xdr:to>
    <xdr:cxnSp macro="">
      <xdr:nvCxnSpPr>
        <xdr:cNvPr id="786" name="直線コネクタ 785"/>
        <xdr:cNvCxnSpPr/>
      </xdr:nvCxnSpPr>
      <xdr:spPr>
        <a:xfrm>
          <a:off x="15481300" y="1827765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787" name="楕円 786"/>
        <xdr:cNvSpPr/>
      </xdr:nvSpPr>
      <xdr:spPr>
        <a:xfrm>
          <a:off x="14541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82731</xdr:rowOff>
    </xdr:from>
    <xdr:to>
      <xdr:col>81</xdr:col>
      <xdr:colOff>50800</xdr:colOff>
      <xdr:row>106</xdr:row>
      <xdr:rowOff>103958</xdr:rowOff>
    </xdr:to>
    <xdr:cxnSp macro="">
      <xdr:nvCxnSpPr>
        <xdr:cNvPr id="788" name="直線コネクタ 787"/>
        <xdr:cNvCxnSpPr/>
      </xdr:nvCxnSpPr>
      <xdr:spPr>
        <a:xfrm>
          <a:off x="14592300" y="18084981"/>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31931</xdr:rowOff>
    </xdr:from>
    <xdr:to>
      <xdr:col>72</xdr:col>
      <xdr:colOff>38100</xdr:colOff>
      <xdr:row>105</xdr:row>
      <xdr:rowOff>133531</xdr:rowOff>
    </xdr:to>
    <xdr:sp macro="" textlink="">
      <xdr:nvSpPr>
        <xdr:cNvPr id="789" name="楕円 788"/>
        <xdr:cNvSpPr/>
      </xdr:nvSpPr>
      <xdr:spPr>
        <a:xfrm>
          <a:off x="13652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82731</xdr:rowOff>
    </xdr:from>
    <xdr:to>
      <xdr:col>76</xdr:col>
      <xdr:colOff>114300</xdr:colOff>
      <xdr:row>105</xdr:row>
      <xdr:rowOff>82731</xdr:rowOff>
    </xdr:to>
    <xdr:cxnSp macro="">
      <xdr:nvCxnSpPr>
        <xdr:cNvPr id="790" name="直線コネクタ 789"/>
        <xdr:cNvCxnSpPr/>
      </xdr:nvCxnSpPr>
      <xdr:spPr>
        <a:xfrm>
          <a:off x="13703300" y="18084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170724</xdr:rowOff>
    </xdr:from>
    <xdr:to>
      <xdr:col>67</xdr:col>
      <xdr:colOff>101600</xdr:colOff>
      <xdr:row>105</xdr:row>
      <xdr:rowOff>100874</xdr:rowOff>
    </xdr:to>
    <xdr:sp macro="" textlink="">
      <xdr:nvSpPr>
        <xdr:cNvPr id="791" name="楕円 790"/>
        <xdr:cNvSpPr/>
      </xdr:nvSpPr>
      <xdr:spPr>
        <a:xfrm>
          <a:off x="12763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50074</xdr:rowOff>
    </xdr:from>
    <xdr:to>
      <xdr:col>71</xdr:col>
      <xdr:colOff>177800</xdr:colOff>
      <xdr:row>105</xdr:row>
      <xdr:rowOff>82731</xdr:rowOff>
    </xdr:to>
    <xdr:cxnSp macro="">
      <xdr:nvCxnSpPr>
        <xdr:cNvPr id="792" name="直線コネクタ 791"/>
        <xdr:cNvCxnSpPr/>
      </xdr:nvCxnSpPr>
      <xdr:spPr>
        <a:xfrm>
          <a:off x="12814300" y="180523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793" name="n_1aveValue【公民館】&#10;有形固定資産減価償却率"/>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794" name="n_2aveValue【公民館】&#10;有形固定資産減価償却率"/>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795" name="n_3aveValue【公民館】&#10;有形固定資産減価償却率"/>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796" name="n_4aveValue【公民館】&#10;有形固定資産減価償却率"/>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145885</xdr:rowOff>
    </xdr:from>
    <xdr:ext cx="405111" cy="259045"/>
    <xdr:sp macro="" textlink="">
      <xdr:nvSpPr>
        <xdr:cNvPr id="797" name="n_1mainValue【公民館】&#10;有形固定資産減価償却率"/>
        <xdr:cNvSpPr txBox="1"/>
      </xdr:nvSpPr>
      <xdr:spPr>
        <a:xfrm>
          <a:off x="152660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150058</xdr:rowOff>
    </xdr:from>
    <xdr:ext cx="405111" cy="259045"/>
    <xdr:sp macro="" textlink="">
      <xdr:nvSpPr>
        <xdr:cNvPr id="798" name="n_2mainValue【公民館】&#10;有形固定資産減価償却率"/>
        <xdr:cNvSpPr txBox="1"/>
      </xdr:nvSpPr>
      <xdr:spPr>
        <a:xfrm>
          <a:off x="14389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150058</xdr:rowOff>
    </xdr:from>
    <xdr:ext cx="405111" cy="259045"/>
    <xdr:sp macro="" textlink="">
      <xdr:nvSpPr>
        <xdr:cNvPr id="799" name="n_3mainValue【公民館】&#10;有形固定資産減価償却率"/>
        <xdr:cNvSpPr txBox="1"/>
      </xdr:nvSpPr>
      <xdr:spPr>
        <a:xfrm>
          <a:off x="13500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800" name="n_4mainValue【公民館】&#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26" name="直線コネクタ 825"/>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7"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8" name="直線コネクタ 82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29" name="【公民館】&#10;一人当たり面積最大値テキスト"/>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30" name="直線コネクタ 829"/>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831" name="【公民館】&#10;一人当たり面積平均値テキスト"/>
        <xdr:cNvSpPr txBox="1"/>
      </xdr:nvSpPr>
      <xdr:spPr>
        <a:xfrm>
          <a:off x="22199600" y="18326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32" name="フローチャート: 判断 831"/>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833" name="フローチャート: 判断 832"/>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834" name="フローチャート: 判断 833"/>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5" name="フローチャート: 判断 834"/>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36" name="フローチャート: 判断 835"/>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1995</xdr:rowOff>
    </xdr:from>
    <xdr:to>
      <xdr:col>116</xdr:col>
      <xdr:colOff>114300</xdr:colOff>
      <xdr:row>107</xdr:row>
      <xdr:rowOff>103595</xdr:rowOff>
    </xdr:to>
    <xdr:sp macro="" textlink="">
      <xdr:nvSpPr>
        <xdr:cNvPr id="842" name="楕円 841"/>
        <xdr:cNvSpPr/>
      </xdr:nvSpPr>
      <xdr:spPr>
        <a:xfrm>
          <a:off x="22110700" y="183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24872</xdr:rowOff>
    </xdr:from>
    <xdr:ext cx="469744" cy="259045"/>
    <xdr:sp macro="" textlink="">
      <xdr:nvSpPr>
        <xdr:cNvPr id="843" name="【公民館】&#10;一人当たり面積該当値テキスト"/>
        <xdr:cNvSpPr txBox="1"/>
      </xdr:nvSpPr>
      <xdr:spPr>
        <a:xfrm>
          <a:off x="22199600" y="1819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11793</xdr:rowOff>
    </xdr:from>
    <xdr:to>
      <xdr:col>112</xdr:col>
      <xdr:colOff>38100</xdr:colOff>
      <xdr:row>107</xdr:row>
      <xdr:rowOff>113393</xdr:rowOff>
    </xdr:to>
    <xdr:sp macro="" textlink="">
      <xdr:nvSpPr>
        <xdr:cNvPr id="844" name="楕円 843"/>
        <xdr:cNvSpPr/>
      </xdr:nvSpPr>
      <xdr:spPr>
        <a:xfrm>
          <a:off x="212725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52795</xdr:rowOff>
    </xdr:from>
    <xdr:to>
      <xdr:col>116</xdr:col>
      <xdr:colOff>63500</xdr:colOff>
      <xdr:row>107</xdr:row>
      <xdr:rowOff>62593</xdr:rowOff>
    </xdr:to>
    <xdr:cxnSp macro="">
      <xdr:nvCxnSpPr>
        <xdr:cNvPr id="845" name="直線コネクタ 844"/>
        <xdr:cNvCxnSpPr/>
      </xdr:nvCxnSpPr>
      <xdr:spPr>
        <a:xfrm flipV="1">
          <a:off x="21323300" y="183979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18324</xdr:rowOff>
    </xdr:from>
    <xdr:to>
      <xdr:col>107</xdr:col>
      <xdr:colOff>101600</xdr:colOff>
      <xdr:row>107</xdr:row>
      <xdr:rowOff>119924</xdr:rowOff>
    </xdr:to>
    <xdr:sp macro="" textlink="">
      <xdr:nvSpPr>
        <xdr:cNvPr id="846" name="楕円 845"/>
        <xdr:cNvSpPr/>
      </xdr:nvSpPr>
      <xdr:spPr>
        <a:xfrm>
          <a:off x="203835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62593</xdr:rowOff>
    </xdr:from>
    <xdr:to>
      <xdr:col>111</xdr:col>
      <xdr:colOff>177800</xdr:colOff>
      <xdr:row>107</xdr:row>
      <xdr:rowOff>69124</xdr:rowOff>
    </xdr:to>
    <xdr:cxnSp macro="">
      <xdr:nvCxnSpPr>
        <xdr:cNvPr id="847" name="直線コネクタ 846"/>
        <xdr:cNvCxnSpPr/>
      </xdr:nvCxnSpPr>
      <xdr:spPr>
        <a:xfrm flipV="1">
          <a:off x="20434300" y="184077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24856</xdr:rowOff>
    </xdr:from>
    <xdr:to>
      <xdr:col>102</xdr:col>
      <xdr:colOff>165100</xdr:colOff>
      <xdr:row>107</xdr:row>
      <xdr:rowOff>126456</xdr:rowOff>
    </xdr:to>
    <xdr:sp macro="" textlink="">
      <xdr:nvSpPr>
        <xdr:cNvPr id="848" name="楕円 847"/>
        <xdr:cNvSpPr/>
      </xdr:nvSpPr>
      <xdr:spPr>
        <a:xfrm>
          <a:off x="19494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69124</xdr:rowOff>
    </xdr:from>
    <xdr:to>
      <xdr:col>107</xdr:col>
      <xdr:colOff>50800</xdr:colOff>
      <xdr:row>107</xdr:row>
      <xdr:rowOff>75656</xdr:rowOff>
    </xdr:to>
    <xdr:cxnSp macro="">
      <xdr:nvCxnSpPr>
        <xdr:cNvPr id="849" name="直線コネクタ 848"/>
        <xdr:cNvCxnSpPr/>
      </xdr:nvCxnSpPr>
      <xdr:spPr>
        <a:xfrm flipV="1">
          <a:off x="19545300" y="184142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30299</xdr:rowOff>
    </xdr:from>
    <xdr:to>
      <xdr:col>98</xdr:col>
      <xdr:colOff>38100</xdr:colOff>
      <xdr:row>107</xdr:row>
      <xdr:rowOff>131899</xdr:rowOff>
    </xdr:to>
    <xdr:sp macro="" textlink="">
      <xdr:nvSpPr>
        <xdr:cNvPr id="850" name="楕円 849"/>
        <xdr:cNvSpPr/>
      </xdr:nvSpPr>
      <xdr:spPr>
        <a:xfrm>
          <a:off x="18605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75656</xdr:rowOff>
    </xdr:from>
    <xdr:to>
      <xdr:col>102</xdr:col>
      <xdr:colOff>114300</xdr:colOff>
      <xdr:row>107</xdr:row>
      <xdr:rowOff>81099</xdr:rowOff>
    </xdr:to>
    <xdr:cxnSp macro="">
      <xdr:nvCxnSpPr>
        <xdr:cNvPr id="851" name="直線コネクタ 850"/>
        <xdr:cNvCxnSpPr/>
      </xdr:nvCxnSpPr>
      <xdr:spPr>
        <a:xfrm flipV="1">
          <a:off x="18656300" y="1842080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852" name="n_1aveValue【公民館】&#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853" name="n_2aveValue【公民館】&#10;一人当たり面積"/>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4" name="n_3aveValue【公民館】&#10;一人当たり面積"/>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855" name="n_4aveValue【公民館】&#10;一人当たり面積"/>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129920</xdr:rowOff>
    </xdr:from>
    <xdr:ext cx="469744" cy="259045"/>
    <xdr:sp macro="" textlink="">
      <xdr:nvSpPr>
        <xdr:cNvPr id="856" name="n_1mainValue【公民館】&#10;一人当たり面積"/>
        <xdr:cNvSpPr txBox="1"/>
      </xdr:nvSpPr>
      <xdr:spPr>
        <a:xfrm>
          <a:off x="21075727" y="181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111051</xdr:rowOff>
    </xdr:from>
    <xdr:ext cx="469744" cy="259045"/>
    <xdr:sp macro="" textlink="">
      <xdr:nvSpPr>
        <xdr:cNvPr id="857" name="n_2mainValue【公民館】&#10;一人当たり面積"/>
        <xdr:cNvSpPr txBox="1"/>
      </xdr:nvSpPr>
      <xdr:spPr>
        <a:xfrm>
          <a:off x="20199427" y="184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117583</xdr:rowOff>
    </xdr:from>
    <xdr:ext cx="469744" cy="259045"/>
    <xdr:sp macro="" textlink="">
      <xdr:nvSpPr>
        <xdr:cNvPr id="858" name="n_3mainValue【公民館】&#10;一人当たり面積"/>
        <xdr:cNvSpPr txBox="1"/>
      </xdr:nvSpPr>
      <xdr:spPr>
        <a:xfrm>
          <a:off x="193104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123026</xdr:rowOff>
    </xdr:from>
    <xdr:ext cx="469744" cy="259045"/>
    <xdr:sp macro="" textlink="">
      <xdr:nvSpPr>
        <xdr:cNvPr id="859" name="n_4mainValue【公民館】&#10;一人当たり面積"/>
        <xdr:cNvSpPr txBox="1"/>
      </xdr:nvSpPr>
      <xdr:spPr>
        <a:xfrm>
          <a:off x="18421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全体を通して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類似団体と比較し特に有形固定資産減価償却率が高くなっている施設は、公営住宅、体育館・プール及び庁舎で、特に低くなっている施設は、保育園、学校施設である。 </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一人当たりの面積からすると、保育園、庁舎が高く、保育園については、合併後に行った施設の統廃合により、有形固定資産減価償却率が低くなっているが、一人当たり面積については、ほぼ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特に有形固定資産減価償却率が高い公営住宅については、有形固定資産減価償却率８</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となっており、その他の公共施設も個別施設計画策定に際して、再編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について検討</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が必要である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今後は、年々と加速する少子高齢化の影響もあり人口減少が進むなかで、利用者が少ない施設は集約複合化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も検討し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、持続可能なまちづくりを進めていくために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賢く収縮していく必要がある。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13,513
13,363
232.17
14,426,423
13,928,207
484,820
7,463,316
11,281,870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167113</xdr:rowOff>
    </xdr:from>
    <xdr:ext cx="405111" cy="259045"/>
    <xdr:sp macro="" textlink="">
      <xdr:nvSpPr>
        <xdr:cNvPr id="75" name="【図書館】&#10;有形固定資産減価償却率該当値テキスト"/>
        <xdr:cNvSpPr txBox="1"/>
      </xdr:nvSpPr>
      <xdr:spPr>
        <a:xfrm>
          <a:off x="4673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xdr:rowOff>
    </xdr:from>
    <xdr:to>
      <xdr:col>20</xdr:col>
      <xdr:colOff>38100</xdr:colOff>
      <xdr:row>37</xdr:row>
      <xdr:rowOff>102507</xdr:rowOff>
    </xdr:to>
    <xdr:sp macro="" textlink="">
      <xdr:nvSpPr>
        <xdr:cNvPr id="76" name="楕円 75"/>
        <xdr:cNvSpPr/>
      </xdr:nvSpPr>
      <xdr:spPr>
        <a:xfrm>
          <a:off x="3746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51707</xdr:rowOff>
    </xdr:from>
    <xdr:to>
      <xdr:col>24</xdr:col>
      <xdr:colOff>63500</xdr:colOff>
      <xdr:row>37</xdr:row>
      <xdr:rowOff>68036</xdr:rowOff>
    </xdr:to>
    <xdr:cxnSp macro="">
      <xdr:nvCxnSpPr>
        <xdr:cNvPr id="77" name="直線コネクタ 76"/>
        <xdr:cNvCxnSpPr/>
      </xdr:nvCxnSpPr>
      <xdr:spPr>
        <a:xfrm>
          <a:off x="3797300" y="63953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92347</xdr:rowOff>
    </xdr:from>
    <xdr:to>
      <xdr:col>15</xdr:col>
      <xdr:colOff>101600</xdr:colOff>
      <xdr:row>37</xdr:row>
      <xdr:rowOff>22497</xdr:rowOff>
    </xdr:to>
    <xdr:sp macro="" textlink="">
      <xdr:nvSpPr>
        <xdr:cNvPr id="78" name="楕円 77"/>
        <xdr:cNvSpPr/>
      </xdr:nvSpPr>
      <xdr:spPr>
        <a:xfrm>
          <a:off x="2857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143147</xdr:rowOff>
    </xdr:from>
    <xdr:to>
      <xdr:col>19</xdr:col>
      <xdr:colOff>177800</xdr:colOff>
      <xdr:row>37</xdr:row>
      <xdr:rowOff>51707</xdr:rowOff>
    </xdr:to>
    <xdr:cxnSp macro="">
      <xdr:nvCxnSpPr>
        <xdr:cNvPr id="79" name="直線コネクタ 78"/>
        <xdr:cNvCxnSpPr/>
      </xdr:nvCxnSpPr>
      <xdr:spPr>
        <a:xfrm>
          <a:off x="2908300" y="631534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92347</xdr:rowOff>
    </xdr:from>
    <xdr:to>
      <xdr:col>10</xdr:col>
      <xdr:colOff>165100</xdr:colOff>
      <xdr:row>37</xdr:row>
      <xdr:rowOff>22497</xdr:rowOff>
    </xdr:to>
    <xdr:sp macro="" textlink="">
      <xdr:nvSpPr>
        <xdr:cNvPr id="80" name="楕円 79"/>
        <xdr:cNvSpPr/>
      </xdr:nvSpPr>
      <xdr:spPr>
        <a:xfrm>
          <a:off x="1968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143147</xdr:rowOff>
    </xdr:from>
    <xdr:to>
      <xdr:col>15</xdr:col>
      <xdr:colOff>50800</xdr:colOff>
      <xdr:row>36</xdr:row>
      <xdr:rowOff>143147</xdr:rowOff>
    </xdr:to>
    <xdr:cxnSp macro="">
      <xdr:nvCxnSpPr>
        <xdr:cNvPr id="81" name="直線コネクタ 80"/>
        <xdr:cNvCxnSpPr/>
      </xdr:nvCxnSpPr>
      <xdr:spPr>
        <a:xfrm>
          <a:off x="2019300" y="63153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59690</xdr:rowOff>
    </xdr:from>
    <xdr:to>
      <xdr:col>6</xdr:col>
      <xdr:colOff>38100</xdr:colOff>
      <xdr:row>36</xdr:row>
      <xdr:rowOff>161290</xdr:rowOff>
    </xdr:to>
    <xdr:sp macro="" textlink="">
      <xdr:nvSpPr>
        <xdr:cNvPr id="82" name="楕円 81"/>
        <xdr:cNvSpPr/>
      </xdr:nvSpPr>
      <xdr:spPr>
        <a:xfrm>
          <a:off x="1079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110490</xdr:rowOff>
    </xdr:from>
    <xdr:to>
      <xdr:col>10</xdr:col>
      <xdr:colOff>114300</xdr:colOff>
      <xdr:row>36</xdr:row>
      <xdr:rowOff>143147</xdr:rowOff>
    </xdr:to>
    <xdr:cxnSp macro="">
      <xdr:nvCxnSpPr>
        <xdr:cNvPr id="83" name="直線コネクタ 82"/>
        <xdr:cNvCxnSpPr/>
      </xdr:nvCxnSpPr>
      <xdr:spPr>
        <a:xfrm>
          <a:off x="1130300" y="62826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5" name="n_2aveValue【図書館】&#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86" name="n_3aveValue【図書館】&#10;有形固定資産減価償却率"/>
        <xdr:cNvSpPr txBox="1"/>
      </xdr:nvSpPr>
      <xdr:spPr>
        <a:xfrm>
          <a:off x="1816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561</xdr:rowOff>
    </xdr:from>
    <xdr:ext cx="405111" cy="259045"/>
    <xdr:sp macro="" textlink="">
      <xdr:nvSpPr>
        <xdr:cNvPr id="87" name="n_4aveValue【図書館】&#10;有形固定資産減価償却率"/>
        <xdr:cNvSpPr txBox="1"/>
      </xdr:nvSpPr>
      <xdr:spPr>
        <a:xfrm>
          <a:off x="927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93634</xdr:rowOff>
    </xdr:from>
    <xdr:ext cx="405111" cy="259045"/>
    <xdr:sp macro="" textlink="">
      <xdr:nvSpPr>
        <xdr:cNvPr id="88" name="n_1mainValue【図書館】&#10;有形固定資産減価償却率"/>
        <xdr:cNvSpPr txBox="1"/>
      </xdr:nvSpPr>
      <xdr:spPr>
        <a:xfrm>
          <a:off x="3582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39024</xdr:rowOff>
    </xdr:from>
    <xdr:ext cx="405111" cy="259045"/>
    <xdr:sp macro="" textlink="">
      <xdr:nvSpPr>
        <xdr:cNvPr id="89" name="n_2mainValue【図書館】&#10;有形固定資産減価償却率"/>
        <xdr:cNvSpPr txBox="1"/>
      </xdr:nvSpPr>
      <xdr:spPr>
        <a:xfrm>
          <a:off x="2705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39024</xdr:rowOff>
    </xdr:from>
    <xdr:ext cx="405111" cy="259045"/>
    <xdr:sp macro="" textlink="">
      <xdr:nvSpPr>
        <xdr:cNvPr id="90" name="n_3mainValue【図書館】&#10;有形固定資産減価償却率"/>
        <xdr:cNvSpPr txBox="1"/>
      </xdr:nvSpPr>
      <xdr:spPr>
        <a:xfrm>
          <a:off x="1816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6367</xdr:rowOff>
    </xdr:from>
    <xdr:ext cx="405111" cy="259045"/>
    <xdr:sp macro="" textlink="">
      <xdr:nvSpPr>
        <xdr:cNvPr id="91" name="n_4mainValue【図書館】&#10;有形固定資産減価償却率"/>
        <xdr:cNvSpPr txBox="1"/>
      </xdr:nvSpPr>
      <xdr:spPr>
        <a:xfrm>
          <a:off x="927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107696</xdr:rowOff>
    </xdr:from>
    <xdr:to>
      <xdr:col>55</xdr:col>
      <xdr:colOff>50800</xdr:colOff>
      <xdr:row>37</xdr:row>
      <xdr:rowOff>37846</xdr:rowOff>
    </xdr:to>
    <xdr:sp macro="" textlink="">
      <xdr:nvSpPr>
        <xdr:cNvPr id="129" name="楕円 128"/>
        <xdr:cNvSpPr/>
      </xdr:nvSpPr>
      <xdr:spPr>
        <a:xfrm>
          <a:off x="10426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130573</xdr:rowOff>
    </xdr:from>
    <xdr:ext cx="469744" cy="259045"/>
    <xdr:sp macro="" textlink="">
      <xdr:nvSpPr>
        <xdr:cNvPr id="130" name="【図書館】&#10;一人当たり面積該当値テキスト"/>
        <xdr:cNvSpPr txBox="1"/>
      </xdr:nvSpPr>
      <xdr:spPr>
        <a:xfrm>
          <a:off x="10515600"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121412</xdr:rowOff>
    </xdr:from>
    <xdr:to>
      <xdr:col>50</xdr:col>
      <xdr:colOff>165100</xdr:colOff>
      <xdr:row>37</xdr:row>
      <xdr:rowOff>51562</xdr:rowOff>
    </xdr:to>
    <xdr:sp macro="" textlink="">
      <xdr:nvSpPr>
        <xdr:cNvPr id="131" name="楕円 130"/>
        <xdr:cNvSpPr/>
      </xdr:nvSpPr>
      <xdr:spPr>
        <a:xfrm>
          <a:off x="9588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158496</xdr:rowOff>
    </xdr:from>
    <xdr:to>
      <xdr:col>55</xdr:col>
      <xdr:colOff>0</xdr:colOff>
      <xdr:row>37</xdr:row>
      <xdr:rowOff>762</xdr:rowOff>
    </xdr:to>
    <xdr:cxnSp macro="">
      <xdr:nvCxnSpPr>
        <xdr:cNvPr id="132" name="直線コネクタ 131"/>
        <xdr:cNvCxnSpPr/>
      </xdr:nvCxnSpPr>
      <xdr:spPr>
        <a:xfrm flipV="1">
          <a:off x="9639300" y="63306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3" name="楕円 132"/>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762</xdr:rowOff>
    </xdr:from>
    <xdr:to>
      <xdr:col>50</xdr:col>
      <xdr:colOff>114300</xdr:colOff>
      <xdr:row>37</xdr:row>
      <xdr:rowOff>19050</xdr:rowOff>
    </xdr:to>
    <xdr:cxnSp macro="">
      <xdr:nvCxnSpPr>
        <xdr:cNvPr id="134" name="直線コネクタ 133"/>
        <xdr:cNvCxnSpPr/>
      </xdr:nvCxnSpPr>
      <xdr:spPr>
        <a:xfrm flipV="1">
          <a:off x="8750300" y="63444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157988</xdr:rowOff>
    </xdr:from>
    <xdr:to>
      <xdr:col>41</xdr:col>
      <xdr:colOff>101600</xdr:colOff>
      <xdr:row>37</xdr:row>
      <xdr:rowOff>88138</xdr:rowOff>
    </xdr:to>
    <xdr:sp macro="" textlink="">
      <xdr:nvSpPr>
        <xdr:cNvPr id="135" name="楕円 134"/>
        <xdr:cNvSpPr/>
      </xdr:nvSpPr>
      <xdr:spPr>
        <a:xfrm>
          <a:off x="7810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37338</xdr:rowOff>
    </xdr:to>
    <xdr:cxnSp macro="">
      <xdr:nvCxnSpPr>
        <xdr:cNvPr id="136" name="直線コネクタ 135"/>
        <xdr:cNvCxnSpPr/>
      </xdr:nvCxnSpPr>
      <xdr:spPr>
        <a:xfrm flipV="1">
          <a:off x="7861300" y="63627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254</xdr:rowOff>
    </xdr:from>
    <xdr:to>
      <xdr:col>36</xdr:col>
      <xdr:colOff>165100</xdr:colOff>
      <xdr:row>37</xdr:row>
      <xdr:rowOff>101854</xdr:rowOff>
    </xdr:to>
    <xdr:sp macro="" textlink="">
      <xdr:nvSpPr>
        <xdr:cNvPr id="137" name="楕円 136"/>
        <xdr:cNvSpPr/>
      </xdr:nvSpPr>
      <xdr:spPr>
        <a:xfrm>
          <a:off x="6921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37338</xdr:rowOff>
    </xdr:from>
    <xdr:to>
      <xdr:col>41</xdr:col>
      <xdr:colOff>50800</xdr:colOff>
      <xdr:row>37</xdr:row>
      <xdr:rowOff>51054</xdr:rowOff>
    </xdr:to>
    <xdr:cxnSp macro="">
      <xdr:nvCxnSpPr>
        <xdr:cNvPr id="138" name="直線コネクタ 137"/>
        <xdr:cNvCxnSpPr/>
      </xdr:nvCxnSpPr>
      <xdr:spPr>
        <a:xfrm flipV="1">
          <a:off x="6972300" y="63809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0"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1541</xdr:rowOff>
    </xdr:from>
    <xdr:ext cx="469744" cy="259045"/>
    <xdr:sp macro="" textlink="">
      <xdr:nvSpPr>
        <xdr:cNvPr id="141" name="n_3aveValue【図書館】&#10;一人当たり面積"/>
        <xdr:cNvSpPr txBox="1"/>
      </xdr:nvSpPr>
      <xdr:spPr>
        <a:xfrm>
          <a:off x="7626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6113</xdr:rowOff>
    </xdr:from>
    <xdr:ext cx="469744" cy="259045"/>
    <xdr:sp macro="" textlink="">
      <xdr:nvSpPr>
        <xdr:cNvPr id="142" name="n_4aveValue【図書館】&#10;一人当たり面積"/>
        <xdr:cNvSpPr txBox="1"/>
      </xdr:nvSpPr>
      <xdr:spPr>
        <a:xfrm>
          <a:off x="6737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68089</xdr:rowOff>
    </xdr:from>
    <xdr:ext cx="469744" cy="259045"/>
    <xdr:sp macro="" textlink="">
      <xdr:nvSpPr>
        <xdr:cNvPr id="143" name="n_1mainValue【図書館】&#10;一人当たり面積"/>
        <xdr:cNvSpPr txBox="1"/>
      </xdr:nvSpPr>
      <xdr:spPr>
        <a:xfrm>
          <a:off x="93917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44"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104665</xdr:rowOff>
    </xdr:from>
    <xdr:ext cx="469744" cy="259045"/>
    <xdr:sp macro="" textlink="">
      <xdr:nvSpPr>
        <xdr:cNvPr id="145" name="n_3mainValue【図書館】&#10;一人当たり面積"/>
        <xdr:cNvSpPr txBox="1"/>
      </xdr:nvSpPr>
      <xdr:spPr>
        <a:xfrm>
          <a:off x="7626427"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118381</xdr:rowOff>
    </xdr:from>
    <xdr:ext cx="469744" cy="259045"/>
    <xdr:sp macro="" textlink="">
      <xdr:nvSpPr>
        <xdr:cNvPr id="146" name="n_4mainValue【図書館】&#10;一人当たり面積"/>
        <xdr:cNvSpPr txBox="1"/>
      </xdr:nvSpPr>
      <xdr:spPr>
        <a:xfrm>
          <a:off x="67374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74930</xdr:rowOff>
    </xdr:from>
    <xdr:to>
      <xdr:col>24</xdr:col>
      <xdr:colOff>114300</xdr:colOff>
      <xdr:row>64</xdr:row>
      <xdr:rowOff>5080</xdr:rowOff>
    </xdr:to>
    <xdr:sp macro="" textlink="">
      <xdr:nvSpPr>
        <xdr:cNvPr id="187" name="楕円 186"/>
        <xdr:cNvSpPr/>
      </xdr:nvSpPr>
      <xdr:spPr>
        <a:xfrm>
          <a:off x="4584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161307</xdr:rowOff>
    </xdr:from>
    <xdr:ext cx="405111" cy="259045"/>
    <xdr:sp macro="" textlink="">
      <xdr:nvSpPr>
        <xdr:cNvPr id="188" name="【体育館・プール】&#10;有形固定資産減価償却率該当値テキスト"/>
        <xdr:cNvSpPr txBox="1"/>
      </xdr:nvSpPr>
      <xdr:spPr>
        <a:xfrm>
          <a:off x="4673600" y="1079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61595</xdr:rowOff>
    </xdr:from>
    <xdr:to>
      <xdr:col>20</xdr:col>
      <xdr:colOff>38100</xdr:colOff>
      <xdr:row>63</xdr:row>
      <xdr:rowOff>163195</xdr:rowOff>
    </xdr:to>
    <xdr:sp macro="" textlink="">
      <xdr:nvSpPr>
        <xdr:cNvPr id="189" name="楕円 188"/>
        <xdr:cNvSpPr/>
      </xdr:nvSpPr>
      <xdr:spPr>
        <a:xfrm>
          <a:off x="3746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112395</xdr:rowOff>
    </xdr:from>
    <xdr:to>
      <xdr:col>24</xdr:col>
      <xdr:colOff>63500</xdr:colOff>
      <xdr:row>63</xdr:row>
      <xdr:rowOff>125730</xdr:rowOff>
    </xdr:to>
    <xdr:cxnSp macro="">
      <xdr:nvCxnSpPr>
        <xdr:cNvPr id="190" name="直線コネクタ 189"/>
        <xdr:cNvCxnSpPr/>
      </xdr:nvCxnSpPr>
      <xdr:spPr>
        <a:xfrm>
          <a:off x="3797300" y="109137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46355</xdr:rowOff>
    </xdr:from>
    <xdr:to>
      <xdr:col>15</xdr:col>
      <xdr:colOff>101600</xdr:colOff>
      <xdr:row>63</xdr:row>
      <xdr:rowOff>147955</xdr:rowOff>
    </xdr:to>
    <xdr:sp macro="" textlink="">
      <xdr:nvSpPr>
        <xdr:cNvPr id="191" name="楕円 190"/>
        <xdr:cNvSpPr/>
      </xdr:nvSpPr>
      <xdr:spPr>
        <a:xfrm>
          <a:off x="2857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97155</xdr:rowOff>
    </xdr:from>
    <xdr:to>
      <xdr:col>19</xdr:col>
      <xdr:colOff>177800</xdr:colOff>
      <xdr:row>63</xdr:row>
      <xdr:rowOff>112395</xdr:rowOff>
    </xdr:to>
    <xdr:cxnSp macro="">
      <xdr:nvCxnSpPr>
        <xdr:cNvPr id="192" name="直線コネクタ 191"/>
        <xdr:cNvCxnSpPr/>
      </xdr:nvCxnSpPr>
      <xdr:spPr>
        <a:xfrm>
          <a:off x="2908300" y="10898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29210</xdr:rowOff>
    </xdr:from>
    <xdr:to>
      <xdr:col>10</xdr:col>
      <xdr:colOff>165100</xdr:colOff>
      <xdr:row>63</xdr:row>
      <xdr:rowOff>130810</xdr:rowOff>
    </xdr:to>
    <xdr:sp macro="" textlink="">
      <xdr:nvSpPr>
        <xdr:cNvPr id="193" name="楕円 192"/>
        <xdr:cNvSpPr/>
      </xdr:nvSpPr>
      <xdr:spPr>
        <a:xfrm>
          <a:off x="1968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80010</xdr:rowOff>
    </xdr:from>
    <xdr:to>
      <xdr:col>15</xdr:col>
      <xdr:colOff>50800</xdr:colOff>
      <xdr:row>63</xdr:row>
      <xdr:rowOff>97155</xdr:rowOff>
    </xdr:to>
    <xdr:cxnSp macro="">
      <xdr:nvCxnSpPr>
        <xdr:cNvPr id="194" name="直線コネクタ 193"/>
        <xdr:cNvCxnSpPr/>
      </xdr:nvCxnSpPr>
      <xdr:spPr>
        <a:xfrm>
          <a:off x="2019300" y="108813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2540</xdr:rowOff>
    </xdr:from>
    <xdr:to>
      <xdr:col>6</xdr:col>
      <xdr:colOff>38100</xdr:colOff>
      <xdr:row>63</xdr:row>
      <xdr:rowOff>104140</xdr:rowOff>
    </xdr:to>
    <xdr:sp macro="" textlink="">
      <xdr:nvSpPr>
        <xdr:cNvPr id="195" name="楕円 194"/>
        <xdr:cNvSpPr/>
      </xdr:nvSpPr>
      <xdr:spPr>
        <a:xfrm>
          <a:off x="1079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53340</xdr:rowOff>
    </xdr:from>
    <xdr:to>
      <xdr:col>10</xdr:col>
      <xdr:colOff>114300</xdr:colOff>
      <xdr:row>63</xdr:row>
      <xdr:rowOff>80010</xdr:rowOff>
    </xdr:to>
    <xdr:cxnSp macro="">
      <xdr:nvCxnSpPr>
        <xdr:cNvPr id="196" name="直線コネクタ 195"/>
        <xdr:cNvCxnSpPr/>
      </xdr:nvCxnSpPr>
      <xdr:spPr>
        <a:xfrm>
          <a:off x="1130300" y="108546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154322</xdr:rowOff>
    </xdr:from>
    <xdr:ext cx="405111" cy="259045"/>
    <xdr:sp macro="" textlink="">
      <xdr:nvSpPr>
        <xdr:cNvPr id="201" name="n_1mainValue【体育館・プール】&#10;有形固定資産減価償却率"/>
        <xdr:cNvSpPr txBox="1"/>
      </xdr:nvSpPr>
      <xdr:spPr>
        <a:xfrm>
          <a:off x="35820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139082</xdr:rowOff>
    </xdr:from>
    <xdr:ext cx="405111" cy="259045"/>
    <xdr:sp macro="" textlink="">
      <xdr:nvSpPr>
        <xdr:cNvPr id="202" name="n_2mainValue【体育館・プール】&#10;有形固定資産減価償却率"/>
        <xdr:cNvSpPr txBox="1"/>
      </xdr:nvSpPr>
      <xdr:spPr>
        <a:xfrm>
          <a:off x="27057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121937</xdr:rowOff>
    </xdr:from>
    <xdr:ext cx="405111" cy="259045"/>
    <xdr:sp macro="" textlink="">
      <xdr:nvSpPr>
        <xdr:cNvPr id="203" name="n_3mainValue【体育館・プール】&#10;有形固定資産減価償却率"/>
        <xdr:cNvSpPr txBox="1"/>
      </xdr:nvSpPr>
      <xdr:spPr>
        <a:xfrm>
          <a:off x="1816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95267</xdr:rowOff>
    </xdr:from>
    <xdr:ext cx="405111" cy="259045"/>
    <xdr:sp macro="" textlink="">
      <xdr:nvSpPr>
        <xdr:cNvPr id="204" name="n_4mainValue【体育館・プール】&#10;有形固定資産減価償却率"/>
        <xdr:cNvSpPr txBox="1"/>
      </xdr:nvSpPr>
      <xdr:spPr>
        <a:xfrm>
          <a:off x="927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65329</xdr:rowOff>
    </xdr:from>
    <xdr:to>
      <xdr:col>55</xdr:col>
      <xdr:colOff>50800</xdr:colOff>
      <xdr:row>62</xdr:row>
      <xdr:rowOff>166929</xdr:rowOff>
    </xdr:to>
    <xdr:sp macro="" textlink="">
      <xdr:nvSpPr>
        <xdr:cNvPr id="242" name="楕円 241"/>
        <xdr:cNvSpPr/>
      </xdr:nvSpPr>
      <xdr:spPr>
        <a:xfrm>
          <a:off x="10426700" y="106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43756</xdr:rowOff>
    </xdr:from>
    <xdr:ext cx="469744" cy="259045"/>
    <xdr:sp macro="" textlink="">
      <xdr:nvSpPr>
        <xdr:cNvPr id="243" name="【体育館・プール】&#10;一人当たり面積該当値テキスト"/>
        <xdr:cNvSpPr txBox="1"/>
      </xdr:nvSpPr>
      <xdr:spPr>
        <a:xfrm>
          <a:off x="10515600" y="1067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68986</xdr:rowOff>
    </xdr:from>
    <xdr:to>
      <xdr:col>50</xdr:col>
      <xdr:colOff>165100</xdr:colOff>
      <xdr:row>62</xdr:row>
      <xdr:rowOff>170586</xdr:rowOff>
    </xdr:to>
    <xdr:sp macro="" textlink="">
      <xdr:nvSpPr>
        <xdr:cNvPr id="244" name="楕円 243"/>
        <xdr:cNvSpPr/>
      </xdr:nvSpPr>
      <xdr:spPr>
        <a:xfrm>
          <a:off x="9588500" y="106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116129</xdr:rowOff>
    </xdr:from>
    <xdr:to>
      <xdr:col>55</xdr:col>
      <xdr:colOff>0</xdr:colOff>
      <xdr:row>62</xdr:row>
      <xdr:rowOff>119786</xdr:rowOff>
    </xdr:to>
    <xdr:cxnSp macro="">
      <xdr:nvCxnSpPr>
        <xdr:cNvPr id="245" name="直線コネクタ 244"/>
        <xdr:cNvCxnSpPr/>
      </xdr:nvCxnSpPr>
      <xdr:spPr>
        <a:xfrm flipV="1">
          <a:off x="9639300" y="1074602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74473</xdr:rowOff>
    </xdr:from>
    <xdr:to>
      <xdr:col>46</xdr:col>
      <xdr:colOff>38100</xdr:colOff>
      <xdr:row>63</xdr:row>
      <xdr:rowOff>4623</xdr:rowOff>
    </xdr:to>
    <xdr:sp macro="" textlink="">
      <xdr:nvSpPr>
        <xdr:cNvPr id="246" name="楕円 245"/>
        <xdr:cNvSpPr/>
      </xdr:nvSpPr>
      <xdr:spPr>
        <a:xfrm>
          <a:off x="8699500" y="107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119786</xdr:rowOff>
    </xdr:from>
    <xdr:to>
      <xdr:col>50</xdr:col>
      <xdr:colOff>114300</xdr:colOff>
      <xdr:row>62</xdr:row>
      <xdr:rowOff>125273</xdr:rowOff>
    </xdr:to>
    <xdr:cxnSp macro="">
      <xdr:nvCxnSpPr>
        <xdr:cNvPr id="247" name="直線コネクタ 246"/>
        <xdr:cNvCxnSpPr/>
      </xdr:nvCxnSpPr>
      <xdr:spPr>
        <a:xfrm flipV="1">
          <a:off x="8750300" y="1074968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79959</xdr:rowOff>
    </xdr:from>
    <xdr:to>
      <xdr:col>41</xdr:col>
      <xdr:colOff>101600</xdr:colOff>
      <xdr:row>63</xdr:row>
      <xdr:rowOff>10109</xdr:rowOff>
    </xdr:to>
    <xdr:sp macro="" textlink="">
      <xdr:nvSpPr>
        <xdr:cNvPr id="248" name="楕円 247"/>
        <xdr:cNvSpPr/>
      </xdr:nvSpPr>
      <xdr:spPr>
        <a:xfrm>
          <a:off x="7810500" y="107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125273</xdr:rowOff>
    </xdr:from>
    <xdr:to>
      <xdr:col>45</xdr:col>
      <xdr:colOff>177800</xdr:colOff>
      <xdr:row>62</xdr:row>
      <xdr:rowOff>130759</xdr:rowOff>
    </xdr:to>
    <xdr:cxnSp macro="">
      <xdr:nvCxnSpPr>
        <xdr:cNvPr id="249" name="直線コネクタ 248"/>
        <xdr:cNvCxnSpPr/>
      </xdr:nvCxnSpPr>
      <xdr:spPr>
        <a:xfrm flipV="1">
          <a:off x="7861300" y="1075517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83617</xdr:rowOff>
    </xdr:from>
    <xdr:to>
      <xdr:col>36</xdr:col>
      <xdr:colOff>165100</xdr:colOff>
      <xdr:row>63</xdr:row>
      <xdr:rowOff>13767</xdr:rowOff>
    </xdr:to>
    <xdr:sp macro="" textlink="">
      <xdr:nvSpPr>
        <xdr:cNvPr id="250" name="楕円 249"/>
        <xdr:cNvSpPr/>
      </xdr:nvSpPr>
      <xdr:spPr>
        <a:xfrm>
          <a:off x="6921500" y="107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130759</xdr:rowOff>
    </xdr:from>
    <xdr:to>
      <xdr:col>41</xdr:col>
      <xdr:colOff>50800</xdr:colOff>
      <xdr:row>62</xdr:row>
      <xdr:rowOff>134417</xdr:rowOff>
    </xdr:to>
    <xdr:cxnSp macro="">
      <xdr:nvCxnSpPr>
        <xdr:cNvPr id="251" name="直線コネクタ 250"/>
        <xdr:cNvCxnSpPr/>
      </xdr:nvCxnSpPr>
      <xdr:spPr>
        <a:xfrm flipV="1">
          <a:off x="6972300" y="1076065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161713</xdr:rowOff>
    </xdr:from>
    <xdr:ext cx="469744" cy="259045"/>
    <xdr:sp macro="" textlink="">
      <xdr:nvSpPr>
        <xdr:cNvPr id="256" name="n_1mainValue【体育館・プール】&#10;一人当たり面積"/>
        <xdr:cNvSpPr txBox="1"/>
      </xdr:nvSpPr>
      <xdr:spPr>
        <a:xfrm>
          <a:off x="9391727" y="107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167200</xdr:rowOff>
    </xdr:from>
    <xdr:ext cx="469744" cy="259045"/>
    <xdr:sp macro="" textlink="">
      <xdr:nvSpPr>
        <xdr:cNvPr id="257" name="n_2mainValue【体育館・プール】&#10;一人当たり面積"/>
        <xdr:cNvSpPr txBox="1"/>
      </xdr:nvSpPr>
      <xdr:spPr>
        <a:xfrm>
          <a:off x="8515427" y="107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1236</xdr:rowOff>
    </xdr:from>
    <xdr:ext cx="469744" cy="259045"/>
    <xdr:sp macro="" textlink="">
      <xdr:nvSpPr>
        <xdr:cNvPr id="258" name="n_3mainValue【体育館・プール】&#10;一人当たり面積"/>
        <xdr:cNvSpPr txBox="1"/>
      </xdr:nvSpPr>
      <xdr:spPr>
        <a:xfrm>
          <a:off x="7626427" y="1080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4894</xdr:rowOff>
    </xdr:from>
    <xdr:ext cx="469744" cy="259045"/>
    <xdr:sp macro="" textlink="">
      <xdr:nvSpPr>
        <xdr:cNvPr id="259" name="n_4mainValue【体育館・プール】&#10;一人当たり面積"/>
        <xdr:cNvSpPr txBox="1"/>
      </xdr:nvSpPr>
      <xdr:spPr>
        <a:xfrm>
          <a:off x="6737427" y="108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9" name="【福祉施設】&#10;有形固定資産減価償却率平均値テキスト"/>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91" name="フローチャート: 判断 290"/>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292" name="フローチャート: 判断 291"/>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93" name="フローチャート: 判断 292"/>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94" name="フローチャート: 判断 293"/>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300" name="楕円 299"/>
        <xdr:cNvSpPr/>
      </xdr:nvSpPr>
      <xdr:spPr>
        <a:xfrm>
          <a:off x="4584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71138</xdr:rowOff>
    </xdr:from>
    <xdr:ext cx="405111" cy="259045"/>
    <xdr:sp macro="" textlink="">
      <xdr:nvSpPr>
        <xdr:cNvPr id="301" name="【福祉施設】&#10;有形固定資産減価償却率該当値テキスト"/>
        <xdr:cNvSpPr txBox="1"/>
      </xdr:nvSpPr>
      <xdr:spPr>
        <a:xfrm>
          <a:off x="4673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302" name="楕円 301"/>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81</xdr:row>
      <xdr:rowOff>99061</xdr:rowOff>
    </xdr:to>
    <xdr:cxnSp macro="">
      <xdr:nvCxnSpPr>
        <xdr:cNvPr id="303" name="直線コネクタ 302"/>
        <xdr:cNvCxnSpPr/>
      </xdr:nvCxnSpPr>
      <xdr:spPr>
        <a:xfrm>
          <a:off x="3797300" y="139465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141605</xdr:rowOff>
    </xdr:from>
    <xdr:to>
      <xdr:col>15</xdr:col>
      <xdr:colOff>101600</xdr:colOff>
      <xdr:row>81</xdr:row>
      <xdr:rowOff>71755</xdr:rowOff>
    </xdr:to>
    <xdr:sp macro="" textlink="">
      <xdr:nvSpPr>
        <xdr:cNvPr id="304" name="楕円 303"/>
        <xdr:cNvSpPr/>
      </xdr:nvSpPr>
      <xdr:spPr>
        <a:xfrm>
          <a:off x="2857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81</xdr:row>
      <xdr:rowOff>59055</xdr:rowOff>
    </xdr:to>
    <xdr:cxnSp macro="">
      <xdr:nvCxnSpPr>
        <xdr:cNvPr id="305" name="直線コネクタ 304"/>
        <xdr:cNvCxnSpPr/>
      </xdr:nvCxnSpPr>
      <xdr:spPr>
        <a:xfrm>
          <a:off x="2908300" y="13908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84455</xdr:rowOff>
    </xdr:from>
    <xdr:to>
      <xdr:col>10</xdr:col>
      <xdr:colOff>165100</xdr:colOff>
      <xdr:row>81</xdr:row>
      <xdr:rowOff>14605</xdr:rowOff>
    </xdr:to>
    <xdr:sp macro="" textlink="">
      <xdr:nvSpPr>
        <xdr:cNvPr id="306" name="楕円 305"/>
        <xdr:cNvSpPr/>
      </xdr:nvSpPr>
      <xdr:spPr>
        <a:xfrm>
          <a:off x="1968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135255</xdr:rowOff>
    </xdr:from>
    <xdr:to>
      <xdr:col>15</xdr:col>
      <xdr:colOff>50800</xdr:colOff>
      <xdr:row>81</xdr:row>
      <xdr:rowOff>20955</xdr:rowOff>
    </xdr:to>
    <xdr:cxnSp macro="">
      <xdr:nvCxnSpPr>
        <xdr:cNvPr id="307" name="直線コネクタ 306"/>
        <xdr:cNvCxnSpPr/>
      </xdr:nvCxnSpPr>
      <xdr:spPr>
        <a:xfrm>
          <a:off x="2019300" y="138512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44450</xdr:rowOff>
    </xdr:from>
    <xdr:to>
      <xdr:col>6</xdr:col>
      <xdr:colOff>38100</xdr:colOff>
      <xdr:row>80</xdr:row>
      <xdr:rowOff>146050</xdr:rowOff>
    </xdr:to>
    <xdr:sp macro="" textlink="">
      <xdr:nvSpPr>
        <xdr:cNvPr id="308" name="楕円 307"/>
        <xdr:cNvSpPr/>
      </xdr:nvSpPr>
      <xdr:spPr>
        <a:xfrm>
          <a:off x="1079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80</xdr:row>
      <xdr:rowOff>135255</xdr:rowOff>
    </xdr:to>
    <xdr:cxnSp macro="">
      <xdr:nvCxnSpPr>
        <xdr:cNvPr id="309" name="直線コネクタ 308"/>
        <xdr:cNvCxnSpPr/>
      </xdr:nvCxnSpPr>
      <xdr:spPr>
        <a:xfrm>
          <a:off x="1130300" y="13811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99077</xdr:rowOff>
    </xdr:from>
    <xdr:ext cx="405111" cy="259045"/>
    <xdr:sp macro="" textlink="">
      <xdr:nvSpPr>
        <xdr:cNvPr id="310" name="n_1aveValue【福祉施設】&#10;有形固定資産減価償却率"/>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19066</xdr:rowOff>
    </xdr:from>
    <xdr:ext cx="405111" cy="259045"/>
    <xdr:sp macro="" textlink="">
      <xdr:nvSpPr>
        <xdr:cNvPr id="311" name="n_2aveValue【福祉施設】&#10;有形固定資産減価償却率"/>
        <xdr:cNvSpPr txBox="1"/>
      </xdr:nvSpPr>
      <xdr:spPr>
        <a:xfrm>
          <a:off x="2705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150513</xdr:rowOff>
    </xdr:from>
    <xdr:ext cx="405111" cy="259045"/>
    <xdr:sp macro="" textlink="">
      <xdr:nvSpPr>
        <xdr:cNvPr id="312" name="n_3aveValue【福祉施設】&#10;有形固定資産減価償却率"/>
        <xdr:cNvSpPr txBox="1"/>
      </xdr:nvSpPr>
      <xdr:spPr>
        <a:xfrm>
          <a:off x="1816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95266</xdr:rowOff>
    </xdr:from>
    <xdr:ext cx="405111" cy="259045"/>
    <xdr:sp macro="" textlink="">
      <xdr:nvSpPr>
        <xdr:cNvPr id="313" name="n_4aveValue【福祉施設】&#10;有形固定資産減価償却率"/>
        <xdr:cNvSpPr txBox="1"/>
      </xdr:nvSpPr>
      <xdr:spPr>
        <a:xfrm>
          <a:off x="927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314" name="n_1mainValue【福祉施設】&#10;有形固定資産減価償却率"/>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315" name="n_2mainValue【福祉施設】&#10;有形固定資産減価償却率"/>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31132</xdr:rowOff>
    </xdr:from>
    <xdr:ext cx="405111" cy="259045"/>
    <xdr:sp macro="" textlink="">
      <xdr:nvSpPr>
        <xdr:cNvPr id="316" name="n_3mainValue【福祉施設】&#10;有形固定資産減価償却率"/>
        <xdr:cNvSpPr txBox="1"/>
      </xdr:nvSpPr>
      <xdr:spPr>
        <a:xfrm>
          <a:off x="1816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162577</xdr:rowOff>
    </xdr:from>
    <xdr:ext cx="405111" cy="259045"/>
    <xdr:sp macro="" textlink="">
      <xdr:nvSpPr>
        <xdr:cNvPr id="317" name="n_4mainValue【福祉施設】&#10;有形固定資産減価償却率"/>
        <xdr:cNvSpPr txBox="1"/>
      </xdr:nvSpPr>
      <xdr:spPr>
        <a:xfrm>
          <a:off x="927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4" name="【福祉施設】&#10;一人当たり面積最小値テキスト"/>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6" name="【福祉施設】&#10;一人当たり面積最大値テキスト"/>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348" name="【福祉施設】&#10;一人当たり面積平均値テキスト"/>
        <xdr:cNvSpPr txBox="1"/>
      </xdr:nvSpPr>
      <xdr:spPr>
        <a:xfrm>
          <a:off x="1051560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9" name="フローチャート: 判断 348"/>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50" name="フローチャート: 判断 349"/>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351" name="フローチャート: 判断 350"/>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352" name="フローチャート: 判断 351"/>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53" name="フローチャート: 判断 352"/>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46082</xdr:rowOff>
    </xdr:from>
    <xdr:to>
      <xdr:col>55</xdr:col>
      <xdr:colOff>50800</xdr:colOff>
      <xdr:row>84</xdr:row>
      <xdr:rowOff>147682</xdr:rowOff>
    </xdr:to>
    <xdr:sp macro="" textlink="">
      <xdr:nvSpPr>
        <xdr:cNvPr id="359" name="楕円 358"/>
        <xdr:cNvSpPr/>
      </xdr:nvSpPr>
      <xdr:spPr>
        <a:xfrm>
          <a:off x="104267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68959</xdr:rowOff>
    </xdr:from>
    <xdr:ext cx="469744" cy="259045"/>
    <xdr:sp macro="" textlink="">
      <xdr:nvSpPr>
        <xdr:cNvPr id="360" name="【福祉施設】&#10;一人当たり面積該当値テキスト"/>
        <xdr:cNvSpPr txBox="1"/>
      </xdr:nvSpPr>
      <xdr:spPr>
        <a:xfrm>
          <a:off x="10515600" y="1429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54248</xdr:rowOff>
    </xdr:from>
    <xdr:to>
      <xdr:col>50</xdr:col>
      <xdr:colOff>165100</xdr:colOff>
      <xdr:row>84</xdr:row>
      <xdr:rowOff>155848</xdr:rowOff>
    </xdr:to>
    <xdr:sp macro="" textlink="">
      <xdr:nvSpPr>
        <xdr:cNvPr id="361" name="楕円 360"/>
        <xdr:cNvSpPr/>
      </xdr:nvSpPr>
      <xdr:spPr>
        <a:xfrm>
          <a:off x="9588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96882</xdr:rowOff>
    </xdr:from>
    <xdr:to>
      <xdr:col>55</xdr:col>
      <xdr:colOff>0</xdr:colOff>
      <xdr:row>84</xdr:row>
      <xdr:rowOff>105048</xdr:rowOff>
    </xdr:to>
    <xdr:cxnSp macro="">
      <xdr:nvCxnSpPr>
        <xdr:cNvPr id="362" name="直線コネクタ 361"/>
        <xdr:cNvCxnSpPr/>
      </xdr:nvCxnSpPr>
      <xdr:spPr>
        <a:xfrm flipV="1">
          <a:off x="9639300" y="1449868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63" name="楕円 362"/>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105048</xdr:rowOff>
    </xdr:from>
    <xdr:to>
      <xdr:col>50</xdr:col>
      <xdr:colOff>114300</xdr:colOff>
      <xdr:row>84</xdr:row>
      <xdr:rowOff>113212</xdr:rowOff>
    </xdr:to>
    <xdr:cxnSp macro="">
      <xdr:nvCxnSpPr>
        <xdr:cNvPr id="364" name="直線コネクタ 363"/>
        <xdr:cNvCxnSpPr/>
      </xdr:nvCxnSpPr>
      <xdr:spPr>
        <a:xfrm flipV="1">
          <a:off x="8750300" y="1450684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65677</xdr:rowOff>
    </xdr:from>
    <xdr:to>
      <xdr:col>41</xdr:col>
      <xdr:colOff>101600</xdr:colOff>
      <xdr:row>84</xdr:row>
      <xdr:rowOff>167277</xdr:rowOff>
    </xdr:to>
    <xdr:sp macro="" textlink="">
      <xdr:nvSpPr>
        <xdr:cNvPr id="365" name="楕円 364"/>
        <xdr:cNvSpPr/>
      </xdr:nvSpPr>
      <xdr:spPr>
        <a:xfrm>
          <a:off x="7810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113212</xdr:rowOff>
    </xdr:from>
    <xdr:to>
      <xdr:col>45</xdr:col>
      <xdr:colOff>177800</xdr:colOff>
      <xdr:row>84</xdr:row>
      <xdr:rowOff>116477</xdr:rowOff>
    </xdr:to>
    <xdr:cxnSp macro="">
      <xdr:nvCxnSpPr>
        <xdr:cNvPr id="366" name="直線コネクタ 365"/>
        <xdr:cNvCxnSpPr/>
      </xdr:nvCxnSpPr>
      <xdr:spPr>
        <a:xfrm flipV="1">
          <a:off x="7861300" y="145150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72208</xdr:rowOff>
    </xdr:from>
    <xdr:to>
      <xdr:col>36</xdr:col>
      <xdr:colOff>165100</xdr:colOff>
      <xdr:row>85</xdr:row>
      <xdr:rowOff>2358</xdr:rowOff>
    </xdr:to>
    <xdr:sp macro="" textlink="">
      <xdr:nvSpPr>
        <xdr:cNvPr id="367" name="楕円 366"/>
        <xdr:cNvSpPr/>
      </xdr:nvSpPr>
      <xdr:spPr>
        <a:xfrm>
          <a:off x="6921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116477</xdr:rowOff>
    </xdr:from>
    <xdr:to>
      <xdr:col>41</xdr:col>
      <xdr:colOff>50800</xdr:colOff>
      <xdr:row>84</xdr:row>
      <xdr:rowOff>123008</xdr:rowOff>
    </xdr:to>
    <xdr:cxnSp macro="">
      <xdr:nvCxnSpPr>
        <xdr:cNvPr id="368" name="直線コネクタ 367"/>
        <xdr:cNvCxnSpPr/>
      </xdr:nvCxnSpPr>
      <xdr:spPr>
        <a:xfrm flipV="1">
          <a:off x="6972300" y="145182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369" name="n_1aveValue【福祉施設】&#10;一人当たり面積"/>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169108</xdr:rowOff>
    </xdr:from>
    <xdr:ext cx="469744" cy="259045"/>
    <xdr:sp macro="" textlink="">
      <xdr:nvSpPr>
        <xdr:cNvPr id="370" name="n_2aveValue【福祉施設】&#10;一人当たり面積"/>
        <xdr:cNvSpPr txBox="1"/>
      </xdr:nvSpPr>
      <xdr:spPr>
        <a:xfrm>
          <a:off x="85154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371" name="n_3aveValue【福祉施設】&#10;一人当たり面積"/>
        <xdr:cNvSpPr txBox="1"/>
      </xdr:nvSpPr>
      <xdr:spPr>
        <a:xfrm>
          <a:off x="7626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372" name="n_4aveValue【福祉施設】&#10;一人当たり面積"/>
        <xdr:cNvSpPr txBox="1"/>
      </xdr:nvSpPr>
      <xdr:spPr>
        <a:xfrm>
          <a:off x="6737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925</xdr:rowOff>
    </xdr:from>
    <xdr:ext cx="469744" cy="259045"/>
    <xdr:sp macro="" textlink="">
      <xdr:nvSpPr>
        <xdr:cNvPr id="373" name="n_1mainValue【福祉施設】&#10;一人当たり面積"/>
        <xdr:cNvSpPr txBox="1"/>
      </xdr:nvSpPr>
      <xdr:spPr>
        <a:xfrm>
          <a:off x="9391727" y="1423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155139</xdr:rowOff>
    </xdr:from>
    <xdr:ext cx="469744" cy="259045"/>
    <xdr:sp macro="" textlink="">
      <xdr:nvSpPr>
        <xdr:cNvPr id="374" name="n_2mainValue【福祉施設】&#10;一人当たり面積"/>
        <xdr:cNvSpPr txBox="1"/>
      </xdr:nvSpPr>
      <xdr:spPr>
        <a:xfrm>
          <a:off x="8515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158404</xdr:rowOff>
    </xdr:from>
    <xdr:ext cx="469744" cy="259045"/>
    <xdr:sp macro="" textlink="">
      <xdr:nvSpPr>
        <xdr:cNvPr id="375" name="n_3mainValue【福祉施設】&#10;一人当たり面積"/>
        <xdr:cNvSpPr txBox="1"/>
      </xdr:nvSpPr>
      <xdr:spPr>
        <a:xfrm>
          <a:off x="7626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164935</xdr:rowOff>
    </xdr:from>
    <xdr:ext cx="469744" cy="259045"/>
    <xdr:sp macro="" textlink="">
      <xdr:nvSpPr>
        <xdr:cNvPr id="376" name="n_4mainValue【福祉施設】&#10;一人当たり面積"/>
        <xdr:cNvSpPr txBox="1"/>
      </xdr:nvSpPr>
      <xdr:spPr>
        <a:xfrm>
          <a:off x="6737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433" name="直線コネクタ 432"/>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4"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5" name="直線コネクタ 43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36" name="【保健センター・保健所】&#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37" name="直線コネクタ 436"/>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438" name="【保健センター・保健所】&#10;有形固定資産減価償却率平均値テキスト"/>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439" name="フローチャート: 判断 438"/>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440" name="フローチャート: 判断 439"/>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41" name="フローチャート: 判断 440"/>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442" name="フローチャート: 判断 441"/>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443" name="フローチャート: 判断 442"/>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449" name="楕円 448"/>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102887</xdr:rowOff>
    </xdr:from>
    <xdr:ext cx="405111" cy="259045"/>
    <xdr:sp macro="" textlink="">
      <xdr:nvSpPr>
        <xdr:cNvPr id="450" name="【保健センター・保健所】&#10;有形固定資産減価償却率該当値テキスト"/>
        <xdr:cNvSpPr txBox="1"/>
      </xdr:nvSpPr>
      <xdr:spPr>
        <a:xfrm>
          <a:off x="16357600"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451" name="楕円 450"/>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3810</xdr:rowOff>
    </xdr:to>
    <xdr:cxnSp macro="">
      <xdr:nvCxnSpPr>
        <xdr:cNvPr id="452" name="直線コネクタ 451"/>
        <xdr:cNvCxnSpPr/>
      </xdr:nvCxnSpPr>
      <xdr:spPr>
        <a:xfrm>
          <a:off x="15481300" y="102527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53" name="楕円 452"/>
        <xdr:cNvSpPr/>
      </xdr:nvSpPr>
      <xdr:spPr>
        <a:xfrm>
          <a:off x="14541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106680</xdr:rowOff>
    </xdr:from>
    <xdr:to>
      <xdr:col>81</xdr:col>
      <xdr:colOff>50800</xdr:colOff>
      <xdr:row>59</xdr:row>
      <xdr:rowOff>137160</xdr:rowOff>
    </xdr:to>
    <xdr:cxnSp macro="">
      <xdr:nvCxnSpPr>
        <xdr:cNvPr id="454" name="直線コネクタ 453"/>
        <xdr:cNvCxnSpPr/>
      </xdr:nvCxnSpPr>
      <xdr:spPr>
        <a:xfrm>
          <a:off x="14592300" y="102222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55880</xdr:rowOff>
    </xdr:from>
    <xdr:to>
      <xdr:col>72</xdr:col>
      <xdr:colOff>38100</xdr:colOff>
      <xdr:row>59</xdr:row>
      <xdr:rowOff>157480</xdr:rowOff>
    </xdr:to>
    <xdr:sp macro="" textlink="">
      <xdr:nvSpPr>
        <xdr:cNvPr id="455" name="楕円 454"/>
        <xdr:cNvSpPr/>
      </xdr:nvSpPr>
      <xdr:spPr>
        <a:xfrm>
          <a:off x="13652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106680</xdr:rowOff>
    </xdr:from>
    <xdr:to>
      <xdr:col>76</xdr:col>
      <xdr:colOff>114300</xdr:colOff>
      <xdr:row>59</xdr:row>
      <xdr:rowOff>106680</xdr:rowOff>
    </xdr:to>
    <xdr:cxnSp macro="">
      <xdr:nvCxnSpPr>
        <xdr:cNvPr id="456" name="直線コネクタ 455"/>
        <xdr:cNvCxnSpPr/>
      </xdr:nvCxnSpPr>
      <xdr:spPr>
        <a:xfrm>
          <a:off x="13703300" y="10222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17780</xdr:rowOff>
    </xdr:from>
    <xdr:to>
      <xdr:col>67</xdr:col>
      <xdr:colOff>101600</xdr:colOff>
      <xdr:row>59</xdr:row>
      <xdr:rowOff>119380</xdr:rowOff>
    </xdr:to>
    <xdr:sp macro="" textlink="">
      <xdr:nvSpPr>
        <xdr:cNvPr id="457" name="楕円 456"/>
        <xdr:cNvSpPr/>
      </xdr:nvSpPr>
      <xdr:spPr>
        <a:xfrm>
          <a:off x="1276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68580</xdr:rowOff>
    </xdr:from>
    <xdr:to>
      <xdr:col>71</xdr:col>
      <xdr:colOff>177800</xdr:colOff>
      <xdr:row>59</xdr:row>
      <xdr:rowOff>106680</xdr:rowOff>
    </xdr:to>
    <xdr:cxnSp macro="">
      <xdr:nvCxnSpPr>
        <xdr:cNvPr id="458" name="直線コネクタ 457"/>
        <xdr:cNvCxnSpPr/>
      </xdr:nvCxnSpPr>
      <xdr:spPr>
        <a:xfrm>
          <a:off x="12814300" y="10184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459" name="n_1aveValue【保健センター・保健所】&#10;有形固定資産減価償却率"/>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60"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461" name="n_3aveValue【保健センター・保健所】&#10;有形固定資産減価償却率"/>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462" name="n_4aveValue【保健センター・保健所】&#10;有形固定資産減価償却率"/>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7637</xdr:rowOff>
    </xdr:from>
    <xdr:ext cx="405111" cy="259045"/>
    <xdr:sp macro="" textlink="">
      <xdr:nvSpPr>
        <xdr:cNvPr id="463" name="n_1main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148607</xdr:rowOff>
    </xdr:from>
    <xdr:ext cx="405111" cy="259045"/>
    <xdr:sp macro="" textlink="">
      <xdr:nvSpPr>
        <xdr:cNvPr id="464" name="n_2mainValue【保健センター・保健所】&#10;有形固定資産減価償却率"/>
        <xdr:cNvSpPr txBox="1"/>
      </xdr:nvSpPr>
      <xdr:spPr>
        <a:xfrm>
          <a:off x="14389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148607</xdr:rowOff>
    </xdr:from>
    <xdr:ext cx="405111" cy="259045"/>
    <xdr:sp macro="" textlink="">
      <xdr:nvSpPr>
        <xdr:cNvPr id="465" name="n_3mainValue【保健センター・保健所】&#10;有形固定資産減価償却率"/>
        <xdr:cNvSpPr txBox="1"/>
      </xdr:nvSpPr>
      <xdr:spPr>
        <a:xfrm>
          <a:off x="13500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110507</xdr:rowOff>
    </xdr:from>
    <xdr:ext cx="405111" cy="259045"/>
    <xdr:sp macro="" textlink="">
      <xdr:nvSpPr>
        <xdr:cNvPr id="466" name="n_4mainValue【保健センター・保健所】&#10;有形固定資産減価償却率"/>
        <xdr:cNvSpPr txBox="1"/>
      </xdr:nvSpPr>
      <xdr:spPr>
        <a:xfrm>
          <a:off x="12611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490" name="直線コネクタ 489"/>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1"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2" name="直線コネクタ 491"/>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3"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4" name="直線コネクタ 493"/>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495" name="【保健センター・保健所】&#10;一人当たり面積平均値テキスト"/>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496" name="フローチャート: 判断 495"/>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497" name="フローチャート: 判断 496"/>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8" name="フローチャート: 判断 497"/>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499" name="フローチャート: 判断 498"/>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00" name="フローチャート: 判断 499"/>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06" name="楕円 505"/>
        <xdr:cNvSpPr/>
      </xdr:nvSpPr>
      <xdr:spPr>
        <a:xfrm>
          <a:off x="22110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53357</xdr:rowOff>
    </xdr:from>
    <xdr:ext cx="469744" cy="259045"/>
    <xdr:sp macro="" textlink="">
      <xdr:nvSpPr>
        <xdr:cNvPr id="507" name="【保健センター・保健所】&#10;一人当たり面積該当値テキスト"/>
        <xdr:cNvSpPr txBox="1"/>
      </xdr:nvSpPr>
      <xdr:spPr>
        <a:xfrm>
          <a:off x="22199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508" name="楕円 507"/>
        <xdr:cNvSpPr/>
      </xdr:nvSpPr>
      <xdr:spPr>
        <a:xfrm>
          <a:off x="21272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125730</xdr:rowOff>
    </xdr:from>
    <xdr:to>
      <xdr:col>116</xdr:col>
      <xdr:colOff>63500</xdr:colOff>
      <xdr:row>62</xdr:row>
      <xdr:rowOff>129540</xdr:rowOff>
    </xdr:to>
    <xdr:cxnSp macro="">
      <xdr:nvCxnSpPr>
        <xdr:cNvPr id="509" name="直線コネクタ 508"/>
        <xdr:cNvCxnSpPr/>
      </xdr:nvCxnSpPr>
      <xdr:spPr>
        <a:xfrm flipV="1">
          <a:off x="21323300" y="107556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xdr:rowOff>
    </xdr:from>
    <xdr:to>
      <xdr:col>107</xdr:col>
      <xdr:colOff>101600</xdr:colOff>
      <xdr:row>62</xdr:row>
      <xdr:rowOff>104140</xdr:rowOff>
    </xdr:to>
    <xdr:sp macro="" textlink="">
      <xdr:nvSpPr>
        <xdr:cNvPr id="510" name="楕円 509"/>
        <xdr:cNvSpPr/>
      </xdr:nvSpPr>
      <xdr:spPr>
        <a:xfrm>
          <a:off x="20383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129540</xdr:rowOff>
    </xdr:to>
    <xdr:cxnSp macro="">
      <xdr:nvCxnSpPr>
        <xdr:cNvPr id="511" name="直線コネクタ 510"/>
        <xdr:cNvCxnSpPr/>
      </xdr:nvCxnSpPr>
      <xdr:spPr>
        <a:xfrm>
          <a:off x="20434300" y="10683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12" name="楕円 511"/>
        <xdr:cNvSpPr/>
      </xdr:nvSpPr>
      <xdr:spPr>
        <a:xfrm>
          <a:off x="19494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53340</xdr:rowOff>
    </xdr:from>
    <xdr:to>
      <xdr:col>107</xdr:col>
      <xdr:colOff>50800</xdr:colOff>
      <xdr:row>62</xdr:row>
      <xdr:rowOff>60960</xdr:rowOff>
    </xdr:to>
    <xdr:cxnSp macro="">
      <xdr:nvCxnSpPr>
        <xdr:cNvPr id="513" name="直線コネクタ 512"/>
        <xdr:cNvCxnSpPr/>
      </xdr:nvCxnSpPr>
      <xdr:spPr>
        <a:xfrm flipV="1">
          <a:off x="19545300" y="1068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xdr:rowOff>
    </xdr:from>
    <xdr:to>
      <xdr:col>98</xdr:col>
      <xdr:colOff>38100</xdr:colOff>
      <xdr:row>62</xdr:row>
      <xdr:rowOff>115570</xdr:rowOff>
    </xdr:to>
    <xdr:sp macro="" textlink="">
      <xdr:nvSpPr>
        <xdr:cNvPr id="514" name="楕円 513"/>
        <xdr:cNvSpPr/>
      </xdr:nvSpPr>
      <xdr:spPr>
        <a:xfrm>
          <a:off x="18605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60960</xdr:rowOff>
    </xdr:from>
    <xdr:to>
      <xdr:col>102</xdr:col>
      <xdr:colOff>114300</xdr:colOff>
      <xdr:row>62</xdr:row>
      <xdr:rowOff>64770</xdr:rowOff>
    </xdr:to>
    <xdr:cxnSp macro="">
      <xdr:nvCxnSpPr>
        <xdr:cNvPr id="515" name="直線コネクタ 514"/>
        <xdr:cNvCxnSpPr/>
      </xdr:nvCxnSpPr>
      <xdr:spPr>
        <a:xfrm flipV="1">
          <a:off x="18656300" y="1069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516" name="n_1aveValue【保健センター・保健所】&#10;一人当たり面積"/>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7"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518" name="n_3aveValue【保健センター・保健所】&#10;一人当たり面積"/>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19"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xdr:rowOff>
    </xdr:from>
    <xdr:ext cx="469744" cy="259045"/>
    <xdr:sp macro="" textlink="">
      <xdr:nvSpPr>
        <xdr:cNvPr id="520" name="n_1mainValue【保健センター・保健所】&#10;一人当たり面積"/>
        <xdr:cNvSpPr txBox="1"/>
      </xdr:nvSpPr>
      <xdr:spPr>
        <a:xfrm>
          <a:off x="21075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95267</xdr:rowOff>
    </xdr:from>
    <xdr:ext cx="469744" cy="259045"/>
    <xdr:sp macro="" textlink="">
      <xdr:nvSpPr>
        <xdr:cNvPr id="521" name="n_2mainValue【保健センター・保健所】&#10;一人当たり面積"/>
        <xdr:cNvSpPr txBox="1"/>
      </xdr:nvSpPr>
      <xdr:spPr>
        <a:xfrm>
          <a:off x="20199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522" name="n_3mainValue【保健センター・保健所】&#10;一人当たり面積"/>
        <xdr:cNvSpPr txBox="1"/>
      </xdr:nvSpPr>
      <xdr:spPr>
        <a:xfrm>
          <a:off x="19310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106697</xdr:rowOff>
    </xdr:from>
    <xdr:ext cx="469744" cy="259045"/>
    <xdr:sp macro="" textlink="">
      <xdr:nvSpPr>
        <xdr:cNvPr id="523" name="n_4mainValue【保健センター・保健所】&#10;一人当たり面積"/>
        <xdr:cNvSpPr txBox="1"/>
      </xdr:nvSpPr>
      <xdr:spPr>
        <a:xfrm>
          <a:off x="18421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548" name="直線コネクタ 547"/>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49" name="【消防施設】&#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50" name="直線コネクタ 549"/>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51"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52" name="直線コネクタ 551"/>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553" name="【消防施設】&#10;有形固定資産減価償却率平均値テキスト"/>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54" name="フローチャート: 判断 553"/>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55" name="フローチャート: 判断 554"/>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56" name="フローチャート: 判断 555"/>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57" name="フローチャート: 判断 556"/>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58" name="フローチャート: 判断 557"/>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564" name="楕円 563"/>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565" name="【消防施設】&#10;有形固定資産減価償却率該当値テキスト"/>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128270</xdr:rowOff>
    </xdr:from>
    <xdr:to>
      <xdr:col>81</xdr:col>
      <xdr:colOff>101600</xdr:colOff>
      <xdr:row>84</xdr:row>
      <xdr:rowOff>58420</xdr:rowOff>
    </xdr:to>
    <xdr:sp macro="" textlink="">
      <xdr:nvSpPr>
        <xdr:cNvPr id="566" name="楕円 565"/>
        <xdr:cNvSpPr/>
      </xdr:nvSpPr>
      <xdr:spPr>
        <a:xfrm>
          <a:off x="15430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xdr:rowOff>
    </xdr:from>
    <xdr:to>
      <xdr:col>85</xdr:col>
      <xdr:colOff>127000</xdr:colOff>
      <xdr:row>84</xdr:row>
      <xdr:rowOff>38100</xdr:rowOff>
    </xdr:to>
    <xdr:cxnSp macro="">
      <xdr:nvCxnSpPr>
        <xdr:cNvPr id="567" name="直線コネクタ 566"/>
        <xdr:cNvCxnSpPr/>
      </xdr:nvCxnSpPr>
      <xdr:spPr>
        <a:xfrm>
          <a:off x="15481300" y="14409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97789</xdr:rowOff>
    </xdr:from>
    <xdr:to>
      <xdr:col>76</xdr:col>
      <xdr:colOff>165100</xdr:colOff>
      <xdr:row>84</xdr:row>
      <xdr:rowOff>27939</xdr:rowOff>
    </xdr:to>
    <xdr:sp macro="" textlink="">
      <xdr:nvSpPr>
        <xdr:cNvPr id="568" name="楕円 567"/>
        <xdr:cNvSpPr/>
      </xdr:nvSpPr>
      <xdr:spPr>
        <a:xfrm>
          <a:off x="14541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148589</xdr:rowOff>
    </xdr:from>
    <xdr:to>
      <xdr:col>81</xdr:col>
      <xdr:colOff>50800</xdr:colOff>
      <xdr:row>84</xdr:row>
      <xdr:rowOff>7620</xdr:rowOff>
    </xdr:to>
    <xdr:cxnSp macro="">
      <xdr:nvCxnSpPr>
        <xdr:cNvPr id="569" name="直線コネクタ 568"/>
        <xdr:cNvCxnSpPr/>
      </xdr:nvCxnSpPr>
      <xdr:spPr>
        <a:xfrm>
          <a:off x="14592300" y="14378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63500</xdr:rowOff>
    </xdr:from>
    <xdr:to>
      <xdr:col>72</xdr:col>
      <xdr:colOff>38100</xdr:colOff>
      <xdr:row>83</xdr:row>
      <xdr:rowOff>165100</xdr:rowOff>
    </xdr:to>
    <xdr:sp macro="" textlink="">
      <xdr:nvSpPr>
        <xdr:cNvPr id="570" name="楕円 569"/>
        <xdr:cNvSpPr/>
      </xdr:nvSpPr>
      <xdr:spPr>
        <a:xfrm>
          <a:off x="1365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114300</xdr:rowOff>
    </xdr:from>
    <xdr:to>
      <xdr:col>76</xdr:col>
      <xdr:colOff>114300</xdr:colOff>
      <xdr:row>83</xdr:row>
      <xdr:rowOff>148589</xdr:rowOff>
    </xdr:to>
    <xdr:cxnSp macro="">
      <xdr:nvCxnSpPr>
        <xdr:cNvPr id="571" name="直線コネクタ 570"/>
        <xdr:cNvCxnSpPr/>
      </xdr:nvCxnSpPr>
      <xdr:spPr>
        <a:xfrm>
          <a:off x="13703300" y="14344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25400</xdr:rowOff>
    </xdr:from>
    <xdr:to>
      <xdr:col>67</xdr:col>
      <xdr:colOff>101600</xdr:colOff>
      <xdr:row>83</xdr:row>
      <xdr:rowOff>127000</xdr:rowOff>
    </xdr:to>
    <xdr:sp macro="" textlink="">
      <xdr:nvSpPr>
        <xdr:cNvPr id="572" name="楕円 571"/>
        <xdr:cNvSpPr/>
      </xdr:nvSpPr>
      <xdr:spPr>
        <a:xfrm>
          <a:off x="1276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76200</xdr:rowOff>
    </xdr:from>
    <xdr:to>
      <xdr:col>71</xdr:col>
      <xdr:colOff>177800</xdr:colOff>
      <xdr:row>83</xdr:row>
      <xdr:rowOff>114300</xdr:rowOff>
    </xdr:to>
    <xdr:cxnSp macro="">
      <xdr:nvCxnSpPr>
        <xdr:cNvPr id="573" name="直線コネクタ 572"/>
        <xdr:cNvCxnSpPr/>
      </xdr:nvCxnSpPr>
      <xdr:spPr>
        <a:xfrm>
          <a:off x="12814300" y="1430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74" name="n_1aveValue【消防施設】&#10;有形固定資産減価償却率"/>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575" name="n_2aveValue【消防施設】&#10;有形固定資産減価償却率"/>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76" name="n_3aveValue【消防施設】&#10;有形固定資産減価償却率"/>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577" name="n_4aveValue【消防施設】&#10;有形固定資産減価償却率"/>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49547</xdr:rowOff>
    </xdr:from>
    <xdr:ext cx="405111" cy="259045"/>
    <xdr:sp macro="" textlink="">
      <xdr:nvSpPr>
        <xdr:cNvPr id="578" name="n_1mainValue【消防施設】&#10;有形固定資産減価償却率"/>
        <xdr:cNvSpPr txBox="1"/>
      </xdr:nvSpPr>
      <xdr:spPr>
        <a:xfrm>
          <a:off x="15266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19066</xdr:rowOff>
    </xdr:from>
    <xdr:ext cx="405111" cy="259045"/>
    <xdr:sp macro="" textlink="">
      <xdr:nvSpPr>
        <xdr:cNvPr id="579" name="n_2mainValue【消防施設】&#10;有形固定資産減価償却率"/>
        <xdr:cNvSpPr txBox="1"/>
      </xdr:nvSpPr>
      <xdr:spPr>
        <a:xfrm>
          <a:off x="14389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156227</xdr:rowOff>
    </xdr:from>
    <xdr:ext cx="405111" cy="259045"/>
    <xdr:sp macro="" textlink="">
      <xdr:nvSpPr>
        <xdr:cNvPr id="580" name="n_3mainValue【消防施設】&#10;有形固定資産減価償却率"/>
        <xdr:cNvSpPr txBox="1"/>
      </xdr:nvSpPr>
      <xdr:spPr>
        <a:xfrm>
          <a:off x="13500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118127</xdr:rowOff>
    </xdr:from>
    <xdr:ext cx="405111" cy="259045"/>
    <xdr:sp macro="" textlink="">
      <xdr:nvSpPr>
        <xdr:cNvPr id="581" name="n_4mainValue【消防施設】&#10;有形固定資産減価償却率"/>
        <xdr:cNvSpPr txBox="1"/>
      </xdr:nvSpPr>
      <xdr:spPr>
        <a:xfrm>
          <a:off x="12611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2" name="直線コネクタ 5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3" name="テキスト ボックス 5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4" name="直線コネクタ 5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5" name="テキスト ボックス 5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6" name="直線コネクタ 5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7" name="テキスト ボックス 5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8" name="直線コネクタ 5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9" name="テキスト ボックス 5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0" name="直線コネクタ 5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1" name="テキスト ボックス 6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2" name="直線コネクタ 6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3" name="テキスト ボックス 6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07" name="直線コネクタ 606"/>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8"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09" name="直線コネクタ 608"/>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10" name="【消防施設】&#10;一人当たり面積最大値テキスト"/>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11" name="直線コネクタ 610"/>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612" name="【消防施設】&#10;一人当たり面積平均値テキスト"/>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613" name="フローチャート: 判断 612"/>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614" name="フローチャート: 判断 613"/>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615" name="フローチャート: 判断 614"/>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6" name="フローチャート: 判断 615"/>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617" name="フローチャート: 判断 616"/>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623" name="楕円 622"/>
        <xdr:cNvSpPr/>
      </xdr:nvSpPr>
      <xdr:spPr>
        <a:xfrm>
          <a:off x="22110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168854</xdr:rowOff>
    </xdr:from>
    <xdr:ext cx="469744" cy="259045"/>
    <xdr:sp macro="" textlink="">
      <xdr:nvSpPr>
        <xdr:cNvPr id="624" name="【消防施設】&#10;一人当たり面積該当値テキスト"/>
        <xdr:cNvSpPr txBox="1"/>
      </xdr:nvSpPr>
      <xdr:spPr>
        <a:xfrm>
          <a:off x="22199600" y="1474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57186</xdr:rowOff>
    </xdr:from>
    <xdr:to>
      <xdr:col>112</xdr:col>
      <xdr:colOff>38100</xdr:colOff>
      <xdr:row>86</xdr:row>
      <xdr:rowOff>158786</xdr:rowOff>
    </xdr:to>
    <xdr:sp macro="" textlink="">
      <xdr:nvSpPr>
        <xdr:cNvPr id="625" name="楕円 624"/>
        <xdr:cNvSpPr/>
      </xdr:nvSpPr>
      <xdr:spPr>
        <a:xfrm>
          <a:off x="21272500" y="148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106680</xdr:rowOff>
    </xdr:from>
    <xdr:to>
      <xdr:col>116</xdr:col>
      <xdr:colOff>63500</xdr:colOff>
      <xdr:row>86</xdr:row>
      <xdr:rowOff>107986</xdr:rowOff>
    </xdr:to>
    <xdr:cxnSp macro="">
      <xdr:nvCxnSpPr>
        <xdr:cNvPr id="626" name="直線コネクタ 625"/>
        <xdr:cNvCxnSpPr/>
      </xdr:nvCxnSpPr>
      <xdr:spPr>
        <a:xfrm flipV="1">
          <a:off x="21323300" y="14851380"/>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58493</xdr:rowOff>
    </xdr:from>
    <xdr:to>
      <xdr:col>107</xdr:col>
      <xdr:colOff>101600</xdr:colOff>
      <xdr:row>86</xdr:row>
      <xdr:rowOff>160093</xdr:rowOff>
    </xdr:to>
    <xdr:sp macro="" textlink="">
      <xdr:nvSpPr>
        <xdr:cNvPr id="627" name="楕円 626"/>
        <xdr:cNvSpPr/>
      </xdr:nvSpPr>
      <xdr:spPr>
        <a:xfrm>
          <a:off x="20383500" y="148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107986</xdr:rowOff>
    </xdr:from>
    <xdr:to>
      <xdr:col>111</xdr:col>
      <xdr:colOff>177800</xdr:colOff>
      <xdr:row>86</xdr:row>
      <xdr:rowOff>109293</xdr:rowOff>
    </xdr:to>
    <xdr:cxnSp macro="">
      <xdr:nvCxnSpPr>
        <xdr:cNvPr id="628" name="直線コネクタ 627"/>
        <xdr:cNvCxnSpPr/>
      </xdr:nvCxnSpPr>
      <xdr:spPr>
        <a:xfrm flipV="1">
          <a:off x="20434300" y="14852686"/>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59799</xdr:rowOff>
    </xdr:from>
    <xdr:to>
      <xdr:col>102</xdr:col>
      <xdr:colOff>165100</xdr:colOff>
      <xdr:row>86</xdr:row>
      <xdr:rowOff>161399</xdr:rowOff>
    </xdr:to>
    <xdr:sp macro="" textlink="">
      <xdr:nvSpPr>
        <xdr:cNvPr id="629" name="楕円 628"/>
        <xdr:cNvSpPr/>
      </xdr:nvSpPr>
      <xdr:spPr>
        <a:xfrm>
          <a:off x="19494500" y="148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109293</xdr:rowOff>
    </xdr:from>
    <xdr:to>
      <xdr:col>107</xdr:col>
      <xdr:colOff>50800</xdr:colOff>
      <xdr:row>86</xdr:row>
      <xdr:rowOff>110599</xdr:rowOff>
    </xdr:to>
    <xdr:cxnSp macro="">
      <xdr:nvCxnSpPr>
        <xdr:cNvPr id="630" name="直線コネクタ 629"/>
        <xdr:cNvCxnSpPr/>
      </xdr:nvCxnSpPr>
      <xdr:spPr>
        <a:xfrm flipV="1">
          <a:off x="19545300" y="1485399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60779</xdr:rowOff>
    </xdr:from>
    <xdr:to>
      <xdr:col>98</xdr:col>
      <xdr:colOff>38100</xdr:colOff>
      <xdr:row>86</xdr:row>
      <xdr:rowOff>162379</xdr:rowOff>
    </xdr:to>
    <xdr:sp macro="" textlink="">
      <xdr:nvSpPr>
        <xdr:cNvPr id="631" name="楕円 630"/>
        <xdr:cNvSpPr/>
      </xdr:nvSpPr>
      <xdr:spPr>
        <a:xfrm>
          <a:off x="18605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110599</xdr:rowOff>
    </xdr:from>
    <xdr:to>
      <xdr:col>102</xdr:col>
      <xdr:colOff>114300</xdr:colOff>
      <xdr:row>86</xdr:row>
      <xdr:rowOff>111579</xdr:rowOff>
    </xdr:to>
    <xdr:cxnSp macro="">
      <xdr:nvCxnSpPr>
        <xdr:cNvPr id="632" name="直線コネクタ 631"/>
        <xdr:cNvCxnSpPr/>
      </xdr:nvCxnSpPr>
      <xdr:spPr>
        <a:xfrm flipV="1">
          <a:off x="18656300" y="1485529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633" name="n_1aveValue【消防施設】&#10;一人当たり面積"/>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166895</xdr:rowOff>
    </xdr:from>
    <xdr:ext cx="469744" cy="259045"/>
    <xdr:sp macro="" textlink="">
      <xdr:nvSpPr>
        <xdr:cNvPr id="634" name="n_2aveValue【消防施設】&#10;一人当たり面積"/>
        <xdr:cNvSpPr txBox="1"/>
      </xdr:nvSpPr>
      <xdr:spPr>
        <a:xfrm>
          <a:off x="20199427" y="1491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635" name="n_3aveValue【消防施設】&#10;一人当たり面積"/>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167549</xdr:rowOff>
    </xdr:from>
    <xdr:ext cx="469744" cy="259045"/>
    <xdr:sp macro="" textlink="">
      <xdr:nvSpPr>
        <xdr:cNvPr id="636" name="n_4aveValue【消防施設】&#10;一人当たり面積"/>
        <xdr:cNvSpPr txBox="1"/>
      </xdr:nvSpPr>
      <xdr:spPr>
        <a:xfrm>
          <a:off x="184214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149913</xdr:rowOff>
    </xdr:from>
    <xdr:ext cx="469744" cy="259045"/>
    <xdr:sp macro="" textlink="">
      <xdr:nvSpPr>
        <xdr:cNvPr id="637" name="n_1mainValue【消防施設】&#10;一人当たり面積"/>
        <xdr:cNvSpPr txBox="1"/>
      </xdr:nvSpPr>
      <xdr:spPr>
        <a:xfrm>
          <a:off x="21075727" y="148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5170</xdr:rowOff>
    </xdr:from>
    <xdr:ext cx="469744" cy="259045"/>
    <xdr:sp macro="" textlink="">
      <xdr:nvSpPr>
        <xdr:cNvPr id="638" name="n_2mainValue【消防施設】&#10;一人当たり面積"/>
        <xdr:cNvSpPr txBox="1"/>
      </xdr:nvSpPr>
      <xdr:spPr>
        <a:xfrm>
          <a:off x="20199427" y="1457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6476</xdr:rowOff>
    </xdr:from>
    <xdr:ext cx="469744" cy="259045"/>
    <xdr:sp macro="" textlink="">
      <xdr:nvSpPr>
        <xdr:cNvPr id="639" name="n_3mainValue【消防施設】&#10;一人当たり面積"/>
        <xdr:cNvSpPr txBox="1"/>
      </xdr:nvSpPr>
      <xdr:spPr>
        <a:xfrm>
          <a:off x="19310427" y="1457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7456</xdr:rowOff>
    </xdr:from>
    <xdr:ext cx="469744" cy="259045"/>
    <xdr:sp macro="" textlink="">
      <xdr:nvSpPr>
        <xdr:cNvPr id="640" name="n_4mainValue【消防施設】&#10;一人当たり面積"/>
        <xdr:cNvSpPr txBox="1"/>
      </xdr:nvSpPr>
      <xdr:spPr>
        <a:xfrm>
          <a:off x="18421427" y="1458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6" name="直線コネクタ 665"/>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9"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0" name="直線コネクタ 669"/>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671"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72" name="フローチャート: 判断 671"/>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73" name="フローチャート: 判断 672"/>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74" name="フローチャート: 判断 673"/>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75" name="フローチャート: 判断 674"/>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76" name="フローチャート: 判断 675"/>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162561</xdr:rowOff>
    </xdr:from>
    <xdr:to>
      <xdr:col>85</xdr:col>
      <xdr:colOff>177800</xdr:colOff>
      <xdr:row>107</xdr:row>
      <xdr:rowOff>92711</xdr:rowOff>
    </xdr:to>
    <xdr:sp macro="" textlink="">
      <xdr:nvSpPr>
        <xdr:cNvPr id="682" name="楕円 681"/>
        <xdr:cNvSpPr/>
      </xdr:nvSpPr>
      <xdr:spPr>
        <a:xfrm>
          <a:off x="16268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140988</xdr:rowOff>
    </xdr:from>
    <xdr:ext cx="405111" cy="259045"/>
    <xdr:sp macro="" textlink="">
      <xdr:nvSpPr>
        <xdr:cNvPr id="683" name="【庁舎】&#10;有形固定資産減価償却率該当値テキスト"/>
        <xdr:cNvSpPr txBox="1"/>
      </xdr:nvSpPr>
      <xdr:spPr>
        <a:xfrm>
          <a:off x="163576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129902</xdr:rowOff>
    </xdr:from>
    <xdr:to>
      <xdr:col>81</xdr:col>
      <xdr:colOff>101600</xdr:colOff>
      <xdr:row>107</xdr:row>
      <xdr:rowOff>60052</xdr:rowOff>
    </xdr:to>
    <xdr:sp macro="" textlink="">
      <xdr:nvSpPr>
        <xdr:cNvPr id="684" name="楕円 683"/>
        <xdr:cNvSpPr/>
      </xdr:nvSpPr>
      <xdr:spPr>
        <a:xfrm>
          <a:off x="15430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xdr:rowOff>
    </xdr:from>
    <xdr:to>
      <xdr:col>85</xdr:col>
      <xdr:colOff>127000</xdr:colOff>
      <xdr:row>107</xdr:row>
      <xdr:rowOff>41911</xdr:rowOff>
    </xdr:to>
    <xdr:cxnSp macro="">
      <xdr:nvCxnSpPr>
        <xdr:cNvPr id="685" name="直線コネクタ 684"/>
        <xdr:cNvCxnSpPr/>
      </xdr:nvCxnSpPr>
      <xdr:spPr>
        <a:xfrm>
          <a:off x="15481300" y="183544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98879</xdr:rowOff>
    </xdr:from>
    <xdr:to>
      <xdr:col>76</xdr:col>
      <xdr:colOff>165100</xdr:colOff>
      <xdr:row>107</xdr:row>
      <xdr:rowOff>29029</xdr:rowOff>
    </xdr:to>
    <xdr:sp macro="" textlink="">
      <xdr:nvSpPr>
        <xdr:cNvPr id="686" name="楕円 685"/>
        <xdr:cNvSpPr/>
      </xdr:nvSpPr>
      <xdr:spPr>
        <a:xfrm>
          <a:off x="14541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149679</xdr:rowOff>
    </xdr:from>
    <xdr:to>
      <xdr:col>81</xdr:col>
      <xdr:colOff>50800</xdr:colOff>
      <xdr:row>107</xdr:row>
      <xdr:rowOff>9252</xdr:rowOff>
    </xdr:to>
    <xdr:cxnSp macro="">
      <xdr:nvCxnSpPr>
        <xdr:cNvPr id="687" name="直線コネクタ 686"/>
        <xdr:cNvCxnSpPr/>
      </xdr:nvCxnSpPr>
      <xdr:spPr>
        <a:xfrm>
          <a:off x="14592300" y="183233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66221</xdr:rowOff>
    </xdr:from>
    <xdr:to>
      <xdr:col>72</xdr:col>
      <xdr:colOff>38100</xdr:colOff>
      <xdr:row>106</xdr:row>
      <xdr:rowOff>167821</xdr:rowOff>
    </xdr:to>
    <xdr:sp macro="" textlink="">
      <xdr:nvSpPr>
        <xdr:cNvPr id="688" name="楕円 687"/>
        <xdr:cNvSpPr/>
      </xdr:nvSpPr>
      <xdr:spPr>
        <a:xfrm>
          <a:off x="13652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117021</xdr:rowOff>
    </xdr:from>
    <xdr:to>
      <xdr:col>76</xdr:col>
      <xdr:colOff>114300</xdr:colOff>
      <xdr:row>106</xdr:row>
      <xdr:rowOff>149679</xdr:rowOff>
    </xdr:to>
    <xdr:cxnSp macro="">
      <xdr:nvCxnSpPr>
        <xdr:cNvPr id="689" name="直線コネクタ 688"/>
        <xdr:cNvCxnSpPr/>
      </xdr:nvCxnSpPr>
      <xdr:spPr>
        <a:xfrm>
          <a:off x="13703300" y="182907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35198</xdr:rowOff>
    </xdr:from>
    <xdr:to>
      <xdr:col>67</xdr:col>
      <xdr:colOff>101600</xdr:colOff>
      <xdr:row>106</xdr:row>
      <xdr:rowOff>136798</xdr:rowOff>
    </xdr:to>
    <xdr:sp macro="" textlink="">
      <xdr:nvSpPr>
        <xdr:cNvPr id="690" name="楕円 689"/>
        <xdr:cNvSpPr/>
      </xdr:nvSpPr>
      <xdr:spPr>
        <a:xfrm>
          <a:off x="12763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85998</xdr:rowOff>
    </xdr:from>
    <xdr:to>
      <xdr:col>71</xdr:col>
      <xdr:colOff>177800</xdr:colOff>
      <xdr:row>106</xdr:row>
      <xdr:rowOff>117021</xdr:rowOff>
    </xdr:to>
    <xdr:cxnSp macro="">
      <xdr:nvCxnSpPr>
        <xdr:cNvPr id="691" name="直線コネクタ 690"/>
        <xdr:cNvCxnSpPr/>
      </xdr:nvCxnSpPr>
      <xdr:spPr>
        <a:xfrm>
          <a:off x="12814300" y="182596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692" name="n_1aveValue【庁舎】&#10;有形固定資産減価償却率"/>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93" name="n_2aveValue【庁舎】&#10;有形固定資産減価償却率"/>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94" name="n_3aveValue【庁舎】&#10;有形固定資産減価償却率"/>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95" name="n_4aveValue【庁舎】&#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51179</xdr:rowOff>
    </xdr:from>
    <xdr:ext cx="405111" cy="259045"/>
    <xdr:sp macro="" textlink="">
      <xdr:nvSpPr>
        <xdr:cNvPr id="696" name="n_1mainValue【庁舎】&#10;有形固定資産減価償却率"/>
        <xdr:cNvSpPr txBox="1"/>
      </xdr:nvSpPr>
      <xdr:spPr>
        <a:xfrm>
          <a:off x="152660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20156</xdr:rowOff>
    </xdr:from>
    <xdr:ext cx="405111" cy="259045"/>
    <xdr:sp macro="" textlink="">
      <xdr:nvSpPr>
        <xdr:cNvPr id="697" name="n_2mainValue【庁舎】&#10;有形固定資産減価償却率"/>
        <xdr:cNvSpPr txBox="1"/>
      </xdr:nvSpPr>
      <xdr:spPr>
        <a:xfrm>
          <a:off x="14389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158948</xdr:rowOff>
    </xdr:from>
    <xdr:ext cx="405111" cy="259045"/>
    <xdr:sp macro="" textlink="">
      <xdr:nvSpPr>
        <xdr:cNvPr id="698" name="n_3mainValue【庁舎】&#10;有形固定資産減価償却率"/>
        <xdr:cNvSpPr txBox="1"/>
      </xdr:nvSpPr>
      <xdr:spPr>
        <a:xfrm>
          <a:off x="13500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127925</xdr:rowOff>
    </xdr:from>
    <xdr:ext cx="405111" cy="259045"/>
    <xdr:sp macro="" textlink="">
      <xdr:nvSpPr>
        <xdr:cNvPr id="699" name="n_4mainValue【庁舎】&#10;有形固定資産減価償却率"/>
        <xdr:cNvSpPr txBox="1"/>
      </xdr:nvSpPr>
      <xdr:spPr>
        <a:xfrm>
          <a:off x="12611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725" name="直線コネクタ 724"/>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726" name="【庁舎】&#10;一人当たり面積最小値テキスト"/>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727" name="直線コネクタ 726"/>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728" name="【庁舎】&#10;一人当たり面積最大値テキスト"/>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729" name="直線コネクタ 728"/>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730" name="【庁舎】&#10;一人当たり面積平均値テキスト"/>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31" name="フローチャート: 判断 730"/>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732" name="フローチャート: 判断 731"/>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733" name="フローチャート: 判断 732"/>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34" name="フローチャート: 判断 733"/>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35" name="フローチャート: 判断 734"/>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64588</xdr:rowOff>
    </xdr:from>
    <xdr:to>
      <xdr:col>116</xdr:col>
      <xdr:colOff>114300</xdr:colOff>
      <xdr:row>102</xdr:row>
      <xdr:rowOff>166188</xdr:rowOff>
    </xdr:to>
    <xdr:sp macro="" textlink="">
      <xdr:nvSpPr>
        <xdr:cNvPr id="741" name="楕円 740"/>
        <xdr:cNvSpPr/>
      </xdr:nvSpPr>
      <xdr:spPr>
        <a:xfrm>
          <a:off x="221107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87465</xdr:rowOff>
    </xdr:from>
    <xdr:ext cx="469744" cy="259045"/>
    <xdr:sp macro="" textlink="">
      <xdr:nvSpPr>
        <xdr:cNvPr id="742" name="【庁舎】&#10;一人当たり面積該当値テキスト"/>
        <xdr:cNvSpPr txBox="1"/>
      </xdr:nvSpPr>
      <xdr:spPr>
        <a:xfrm>
          <a:off x="22199600" y="1740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85816</xdr:rowOff>
    </xdr:from>
    <xdr:to>
      <xdr:col>112</xdr:col>
      <xdr:colOff>38100</xdr:colOff>
      <xdr:row>103</xdr:row>
      <xdr:rowOff>15966</xdr:rowOff>
    </xdr:to>
    <xdr:sp macro="" textlink="">
      <xdr:nvSpPr>
        <xdr:cNvPr id="743" name="楕円 742"/>
        <xdr:cNvSpPr/>
      </xdr:nvSpPr>
      <xdr:spPr>
        <a:xfrm>
          <a:off x="21272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115388</xdr:rowOff>
    </xdr:from>
    <xdr:to>
      <xdr:col>116</xdr:col>
      <xdr:colOff>63500</xdr:colOff>
      <xdr:row>102</xdr:row>
      <xdr:rowOff>136616</xdr:rowOff>
    </xdr:to>
    <xdr:cxnSp macro="">
      <xdr:nvCxnSpPr>
        <xdr:cNvPr id="744" name="直線コネクタ 743"/>
        <xdr:cNvCxnSpPr/>
      </xdr:nvCxnSpPr>
      <xdr:spPr>
        <a:xfrm flipV="1">
          <a:off x="21323300" y="176032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108676</xdr:rowOff>
    </xdr:from>
    <xdr:to>
      <xdr:col>107</xdr:col>
      <xdr:colOff>101600</xdr:colOff>
      <xdr:row>103</xdr:row>
      <xdr:rowOff>38826</xdr:rowOff>
    </xdr:to>
    <xdr:sp macro="" textlink="">
      <xdr:nvSpPr>
        <xdr:cNvPr id="745" name="楕円 744"/>
        <xdr:cNvSpPr/>
      </xdr:nvSpPr>
      <xdr:spPr>
        <a:xfrm>
          <a:off x="20383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136616</xdr:rowOff>
    </xdr:from>
    <xdr:to>
      <xdr:col>111</xdr:col>
      <xdr:colOff>177800</xdr:colOff>
      <xdr:row>102</xdr:row>
      <xdr:rowOff>159476</xdr:rowOff>
    </xdr:to>
    <xdr:cxnSp macro="">
      <xdr:nvCxnSpPr>
        <xdr:cNvPr id="746" name="直線コネクタ 745"/>
        <xdr:cNvCxnSpPr/>
      </xdr:nvCxnSpPr>
      <xdr:spPr>
        <a:xfrm flipV="1">
          <a:off x="20434300" y="176245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133169</xdr:rowOff>
    </xdr:from>
    <xdr:to>
      <xdr:col>102</xdr:col>
      <xdr:colOff>165100</xdr:colOff>
      <xdr:row>103</xdr:row>
      <xdr:rowOff>63319</xdr:rowOff>
    </xdr:to>
    <xdr:sp macro="" textlink="">
      <xdr:nvSpPr>
        <xdr:cNvPr id="747" name="楕円 746"/>
        <xdr:cNvSpPr/>
      </xdr:nvSpPr>
      <xdr:spPr>
        <a:xfrm>
          <a:off x="19494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159476</xdr:rowOff>
    </xdr:from>
    <xdr:to>
      <xdr:col>107</xdr:col>
      <xdr:colOff>50800</xdr:colOff>
      <xdr:row>103</xdr:row>
      <xdr:rowOff>12519</xdr:rowOff>
    </xdr:to>
    <xdr:cxnSp macro="">
      <xdr:nvCxnSpPr>
        <xdr:cNvPr id="748" name="直線コネクタ 747"/>
        <xdr:cNvCxnSpPr/>
      </xdr:nvCxnSpPr>
      <xdr:spPr>
        <a:xfrm flipV="1">
          <a:off x="19545300" y="176473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149498</xdr:rowOff>
    </xdr:from>
    <xdr:to>
      <xdr:col>98</xdr:col>
      <xdr:colOff>38100</xdr:colOff>
      <xdr:row>103</xdr:row>
      <xdr:rowOff>79648</xdr:rowOff>
    </xdr:to>
    <xdr:sp macro="" textlink="">
      <xdr:nvSpPr>
        <xdr:cNvPr id="749" name="楕円 748"/>
        <xdr:cNvSpPr/>
      </xdr:nvSpPr>
      <xdr:spPr>
        <a:xfrm>
          <a:off x="18605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12519</xdr:rowOff>
    </xdr:from>
    <xdr:to>
      <xdr:col>102</xdr:col>
      <xdr:colOff>114300</xdr:colOff>
      <xdr:row>103</xdr:row>
      <xdr:rowOff>28848</xdr:rowOff>
    </xdr:to>
    <xdr:cxnSp macro="">
      <xdr:nvCxnSpPr>
        <xdr:cNvPr id="750" name="直線コネクタ 749"/>
        <xdr:cNvCxnSpPr/>
      </xdr:nvCxnSpPr>
      <xdr:spPr>
        <a:xfrm flipV="1">
          <a:off x="18656300" y="176718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751" name="n_1aveValue【庁舎】&#10;一人当たり面積"/>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752" name="n_2aveValue【庁舎】&#10;一人当たり面積"/>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753" name="n_3aveValue【庁舎】&#10;一人当たり面積"/>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754" name="n_4aveValue【庁舎】&#10;一人当たり面積"/>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32493</xdr:rowOff>
    </xdr:from>
    <xdr:ext cx="469744" cy="259045"/>
    <xdr:sp macro="" textlink="">
      <xdr:nvSpPr>
        <xdr:cNvPr id="755" name="n_1mainValue【庁舎】&#10;一人当たり面積"/>
        <xdr:cNvSpPr txBox="1"/>
      </xdr:nvSpPr>
      <xdr:spPr>
        <a:xfrm>
          <a:off x="21075727" y="1734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55353</xdr:rowOff>
    </xdr:from>
    <xdr:ext cx="469744" cy="259045"/>
    <xdr:sp macro="" textlink="">
      <xdr:nvSpPr>
        <xdr:cNvPr id="756" name="n_2mainValue【庁舎】&#10;一人当たり面積"/>
        <xdr:cNvSpPr txBox="1"/>
      </xdr:nvSpPr>
      <xdr:spPr>
        <a:xfrm>
          <a:off x="20199427"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79846</xdr:rowOff>
    </xdr:from>
    <xdr:ext cx="469744" cy="259045"/>
    <xdr:sp macro="" textlink="">
      <xdr:nvSpPr>
        <xdr:cNvPr id="757" name="n_3mainValue【庁舎】&#10;一人当たり面積"/>
        <xdr:cNvSpPr txBox="1"/>
      </xdr:nvSpPr>
      <xdr:spPr>
        <a:xfrm>
          <a:off x="19310427" y="173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96175</xdr:rowOff>
    </xdr:from>
    <xdr:ext cx="469744" cy="259045"/>
    <xdr:sp macro="" textlink="">
      <xdr:nvSpPr>
        <xdr:cNvPr id="758" name="n_4mainValue【庁舎】&#10;一人当たり面積"/>
        <xdr:cNvSpPr txBox="1"/>
      </xdr:nvSpPr>
      <xdr:spPr>
        <a:xfrm>
          <a:off x="18421427" y="1741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を通して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類似団体と比較し特に有形固定資産減価償却率が高くなっている施設は、公営住宅、体育館・プール及び庁舎で、特に低くなっている施設は、保育園、学校施設である。 </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一人当たりの面積からすると、保育園、庁舎が高く、保育園については、合併後に行った施設の統廃合により、有形固定資産減価償却率が低くなっているが、一人当たり面積については、ほぼ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特に有形固定資産減価償却率が高い公営住宅については、有形固定資産減価償却率８５．５０となっており、その他の公共施設も個別施設計画策定に際して、再編等について検討が必要である。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今後は、年々と加速する少子高齢化の影響もあり人口減少が進むなかで、利用者が少ない施設は集約複合化も検討し、持続可能なまちづくりを進めていくために賢く収縮していく必要がある。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13,513
13,363
232.17
14,426,423
13,928,207
484,820
7,463,316
11,281,870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909666" cy="592470"/>
    <xdr:sp macro="" textlink="">
      <xdr:nvSpPr>
        <xdr:cNvPr id="35" name="テキスト ボックス 34"/>
        <xdr:cNvSpPr txBox="1"/>
      </xdr:nvSpPr>
      <xdr:spPr>
        <a:xfrm>
          <a:off x="772085" y="4446494"/>
          <a:ext cx="790966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人口の減少や全国平均を上回る高齢化率に加え、町内の中心となる</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次産業が低調なことにより、財政基盤が弱く、類似団体では低い水準となっている。組織の見直し等により歳出の削減に努めるとともに、地方税の徴収強化等の取組みを行い、財政の健全化に努める。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52494</xdr:rowOff>
    </xdr:to>
    <xdr:cxnSp macro="">
      <xdr:nvCxnSpPr>
        <xdr:cNvPr id="74" name="直線コネクタ 73"/>
        <xdr:cNvCxnSpPr/>
      </xdr:nvCxnSpPr>
      <xdr:spPr>
        <a:xfrm flipV="1">
          <a:off x="2336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52494</xdr:rowOff>
    </xdr:to>
    <xdr:cxnSp macro="">
      <xdr:nvCxnSpPr>
        <xdr:cNvPr id="77" name="直線コネクタ 76"/>
        <xdr:cNvCxnSpPr/>
      </xdr:nvCxnSpPr>
      <xdr:spPr>
        <a:xfrm>
          <a:off x="1447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94" name="テキスト ボックス 93"/>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6" name="テキスト ボックス 95"/>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類似団体の平均より下回っているが、公債費の占めるウェートが大きくなっている。年々公債費の占める割合</a:t>
          </a:r>
          <a:r>
            <a:rPr kumimoji="1" lang="ja-JP" altLang="en-US" sz="1100">
              <a:solidFill>
                <a:schemeClr val="dk1"/>
              </a:solidFill>
              <a:effectLst/>
              <a:latin typeface="+mn-lt"/>
              <a:ea typeface="+mn-ea"/>
              <a:cs typeface="+mn-cs"/>
            </a:rPr>
            <a:t>が増加する傾向である</a:t>
          </a:r>
          <a:r>
            <a:rPr kumimoji="1" lang="ja-JP" altLang="ja-JP" sz="1100">
              <a:solidFill>
                <a:schemeClr val="dk1"/>
              </a:solidFill>
              <a:effectLst/>
              <a:latin typeface="+mn-lt"/>
              <a:ea typeface="+mn-ea"/>
              <a:cs typeface="+mn-cs"/>
            </a:rPr>
            <a:t>が、今後は新発債の抑制や繰上償還を計画的に行い抑制に努める。</a:t>
          </a:r>
          <a:endParaRPr lang="ja-JP" altLang="ja-JP" sz="1400">
            <a:effectLst/>
          </a:endParaRPr>
        </a:p>
        <a:p>
          <a:r>
            <a:rPr kumimoji="1" lang="ja-JP" altLang="ja-JP" sz="1100">
              <a:solidFill>
                <a:schemeClr val="dk1"/>
              </a:solidFill>
              <a:effectLst/>
              <a:latin typeface="+mn-lt"/>
              <a:ea typeface="+mn-ea"/>
              <a:cs typeface="+mn-cs"/>
            </a:rPr>
            <a:t>また、公営企業会計や保険会計への繰出金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年々増加傾向にあるため、経費の削減や独立採算の原則に立ち返った料金の値上げ、保険税（料）の適正化を図るなど、繰出金を減らすように努める。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13002</xdr:rowOff>
    </xdr:from>
    <xdr:to>
      <xdr:col>23</xdr:col>
      <xdr:colOff>133350</xdr:colOff>
      <xdr:row>61</xdr:row>
      <xdr:rowOff>14817</xdr:rowOff>
    </xdr:to>
    <xdr:cxnSp macro="">
      <xdr:nvCxnSpPr>
        <xdr:cNvPr id="133" name="直線コネクタ 132"/>
        <xdr:cNvCxnSpPr/>
      </xdr:nvCxnSpPr>
      <xdr:spPr>
        <a:xfrm flipV="1">
          <a:off x="4114800" y="10128552"/>
          <a:ext cx="8382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62</xdr:row>
      <xdr:rowOff>15724</xdr:rowOff>
    </xdr:to>
    <xdr:cxnSp macro="">
      <xdr:nvCxnSpPr>
        <xdr:cNvPr id="136" name="直線コネクタ 135"/>
        <xdr:cNvCxnSpPr/>
      </xdr:nvCxnSpPr>
      <xdr:spPr>
        <a:xfrm flipV="1">
          <a:off x="3225800" y="1047326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60778</xdr:rowOff>
    </xdr:from>
    <xdr:to>
      <xdr:col>15</xdr:col>
      <xdr:colOff>82550</xdr:colOff>
      <xdr:row>62</xdr:row>
      <xdr:rowOff>15724</xdr:rowOff>
    </xdr:to>
    <xdr:cxnSp macro="">
      <xdr:nvCxnSpPr>
        <xdr:cNvPr id="139" name="直線コネクタ 138"/>
        <xdr:cNvCxnSpPr/>
      </xdr:nvCxnSpPr>
      <xdr:spPr>
        <a:xfrm>
          <a:off x="2336800" y="1051922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61</xdr:row>
      <xdr:rowOff>141212</xdr:rowOff>
    </xdr:to>
    <xdr:cxnSp macro="">
      <xdr:nvCxnSpPr>
        <xdr:cNvPr id="142" name="直線コネクタ 141"/>
        <xdr:cNvCxnSpPr/>
      </xdr:nvCxnSpPr>
      <xdr:spPr>
        <a:xfrm flipV="1">
          <a:off x="1447800" y="105192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133652</xdr:rowOff>
    </xdr:from>
    <xdr:to>
      <xdr:col>23</xdr:col>
      <xdr:colOff>184150</xdr:colOff>
      <xdr:row>59</xdr:row>
      <xdr:rowOff>63802</xdr:rowOff>
    </xdr:to>
    <xdr:sp macro="" textlink="">
      <xdr:nvSpPr>
        <xdr:cNvPr id="152" name="楕円 151"/>
        <xdr:cNvSpPr/>
      </xdr:nvSpPr>
      <xdr:spPr>
        <a:xfrm>
          <a:off x="49022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150179</xdr:rowOff>
    </xdr:from>
    <xdr:ext cx="762000" cy="259045"/>
    <xdr:sp macro="" textlink="">
      <xdr:nvSpPr>
        <xdr:cNvPr id="153" name="財政構造の弾力性該当値テキスト"/>
        <xdr:cNvSpPr txBox="1"/>
      </xdr:nvSpPr>
      <xdr:spPr>
        <a:xfrm>
          <a:off x="5041900" y="99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4" name="楕円 153"/>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5" name="テキスト ボックス 154"/>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136374</xdr:rowOff>
    </xdr:from>
    <xdr:to>
      <xdr:col>15</xdr:col>
      <xdr:colOff>133350</xdr:colOff>
      <xdr:row>62</xdr:row>
      <xdr:rowOff>66524</xdr:rowOff>
    </xdr:to>
    <xdr:sp macro="" textlink="">
      <xdr:nvSpPr>
        <xdr:cNvPr id="156" name="楕円 155"/>
        <xdr:cNvSpPr/>
      </xdr:nvSpPr>
      <xdr:spPr>
        <a:xfrm>
          <a:off x="3175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76701</xdr:rowOff>
    </xdr:from>
    <xdr:ext cx="762000" cy="259045"/>
    <xdr:sp macro="" textlink="">
      <xdr:nvSpPr>
        <xdr:cNvPr id="157" name="テキスト ボックス 156"/>
        <xdr:cNvSpPr txBox="1"/>
      </xdr:nvSpPr>
      <xdr:spPr>
        <a:xfrm>
          <a:off x="2844800" y="103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9978</xdr:rowOff>
    </xdr:from>
    <xdr:to>
      <xdr:col>11</xdr:col>
      <xdr:colOff>82550</xdr:colOff>
      <xdr:row>61</xdr:row>
      <xdr:rowOff>111578</xdr:rowOff>
    </xdr:to>
    <xdr:sp macro="" textlink="">
      <xdr:nvSpPr>
        <xdr:cNvPr id="158" name="楕円 157"/>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121755</xdr:rowOff>
    </xdr:from>
    <xdr:ext cx="762000" cy="259045"/>
    <xdr:sp macro="" textlink="">
      <xdr:nvSpPr>
        <xdr:cNvPr id="159" name="テキスト ボックス 158"/>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90412</xdr:rowOff>
    </xdr:from>
    <xdr:to>
      <xdr:col>7</xdr:col>
      <xdr:colOff>31750</xdr:colOff>
      <xdr:row>62</xdr:row>
      <xdr:rowOff>20562</xdr:rowOff>
    </xdr:to>
    <xdr:sp macro="" textlink="">
      <xdr:nvSpPr>
        <xdr:cNvPr id="160" name="楕円 159"/>
        <xdr:cNvSpPr/>
      </xdr:nvSpPr>
      <xdr:spPr>
        <a:xfrm>
          <a:off x="1397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30739</xdr:rowOff>
    </xdr:from>
    <xdr:ext cx="762000" cy="259045"/>
    <xdr:sp macro="" textlink="">
      <xdr:nvSpPr>
        <xdr:cNvPr id="161" name="テキスト ボックス 160"/>
        <xdr:cNvSpPr txBox="1"/>
      </xdr:nvSpPr>
      <xdr:spPr>
        <a:xfrm>
          <a:off x="1066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上回っているのは、高年齢層の職員構成などにより人件費が嵩んでいることが主な要因となっている。今後は新規採用職員の抑制により職員数を減員するとともに、物件費においても、民間委託が可能なものは民間委託を進め、コストの低減を図るよう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76834</xdr:rowOff>
    </xdr:from>
    <xdr:to>
      <xdr:col>23</xdr:col>
      <xdr:colOff>133350</xdr:colOff>
      <xdr:row>83</xdr:row>
      <xdr:rowOff>98347</xdr:rowOff>
    </xdr:to>
    <xdr:cxnSp macro="">
      <xdr:nvCxnSpPr>
        <xdr:cNvPr id="198" name="直線コネクタ 197"/>
        <xdr:cNvCxnSpPr/>
      </xdr:nvCxnSpPr>
      <xdr:spPr>
        <a:xfrm>
          <a:off x="4114800" y="14307184"/>
          <a:ext cx="838200" cy="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40746</xdr:rowOff>
    </xdr:from>
    <xdr:to>
      <xdr:col>19</xdr:col>
      <xdr:colOff>133350</xdr:colOff>
      <xdr:row>83</xdr:row>
      <xdr:rowOff>76834</xdr:rowOff>
    </xdr:to>
    <xdr:cxnSp macro="">
      <xdr:nvCxnSpPr>
        <xdr:cNvPr id="201" name="直線コネクタ 200"/>
        <xdr:cNvCxnSpPr/>
      </xdr:nvCxnSpPr>
      <xdr:spPr>
        <a:xfrm>
          <a:off x="3225800" y="14271096"/>
          <a:ext cx="889000" cy="3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29412</xdr:rowOff>
    </xdr:from>
    <xdr:to>
      <xdr:col>15</xdr:col>
      <xdr:colOff>82550</xdr:colOff>
      <xdr:row>83</xdr:row>
      <xdr:rowOff>40746</xdr:rowOff>
    </xdr:to>
    <xdr:cxnSp macro="">
      <xdr:nvCxnSpPr>
        <xdr:cNvPr id="204" name="直線コネクタ 203"/>
        <xdr:cNvCxnSpPr/>
      </xdr:nvCxnSpPr>
      <xdr:spPr>
        <a:xfrm>
          <a:off x="2336800" y="14259762"/>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146642</xdr:rowOff>
    </xdr:from>
    <xdr:to>
      <xdr:col>11</xdr:col>
      <xdr:colOff>31750</xdr:colOff>
      <xdr:row>83</xdr:row>
      <xdr:rowOff>29412</xdr:rowOff>
    </xdr:to>
    <xdr:cxnSp macro="">
      <xdr:nvCxnSpPr>
        <xdr:cNvPr id="207" name="直線コネクタ 206"/>
        <xdr:cNvCxnSpPr/>
      </xdr:nvCxnSpPr>
      <xdr:spPr>
        <a:xfrm>
          <a:off x="1447800" y="14205542"/>
          <a:ext cx="889000" cy="5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47547</xdr:rowOff>
    </xdr:from>
    <xdr:to>
      <xdr:col>23</xdr:col>
      <xdr:colOff>184150</xdr:colOff>
      <xdr:row>83</xdr:row>
      <xdr:rowOff>149147</xdr:rowOff>
    </xdr:to>
    <xdr:sp macro="" textlink="">
      <xdr:nvSpPr>
        <xdr:cNvPr id="217" name="楕円 216"/>
        <xdr:cNvSpPr/>
      </xdr:nvSpPr>
      <xdr:spPr>
        <a:xfrm>
          <a:off x="4902200" y="142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19624</xdr:rowOff>
    </xdr:from>
    <xdr:ext cx="762000" cy="259045"/>
    <xdr:sp macro="" textlink="">
      <xdr:nvSpPr>
        <xdr:cNvPr id="218" name="人件費・物件費等の状況該当値テキスト"/>
        <xdr:cNvSpPr txBox="1"/>
      </xdr:nvSpPr>
      <xdr:spPr>
        <a:xfrm>
          <a:off x="5041900" y="1424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26034</xdr:rowOff>
    </xdr:from>
    <xdr:to>
      <xdr:col>19</xdr:col>
      <xdr:colOff>184150</xdr:colOff>
      <xdr:row>83</xdr:row>
      <xdr:rowOff>127634</xdr:rowOff>
    </xdr:to>
    <xdr:sp macro="" textlink="">
      <xdr:nvSpPr>
        <xdr:cNvPr id="219" name="楕円 218"/>
        <xdr:cNvSpPr/>
      </xdr:nvSpPr>
      <xdr:spPr>
        <a:xfrm>
          <a:off x="4064000" y="142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112411</xdr:rowOff>
    </xdr:from>
    <xdr:ext cx="736600" cy="259045"/>
    <xdr:sp macro="" textlink="">
      <xdr:nvSpPr>
        <xdr:cNvPr id="220" name="テキスト ボックス 219"/>
        <xdr:cNvSpPr txBox="1"/>
      </xdr:nvSpPr>
      <xdr:spPr>
        <a:xfrm>
          <a:off x="3733800" y="1434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161396</xdr:rowOff>
    </xdr:from>
    <xdr:to>
      <xdr:col>15</xdr:col>
      <xdr:colOff>133350</xdr:colOff>
      <xdr:row>83</xdr:row>
      <xdr:rowOff>91546</xdr:rowOff>
    </xdr:to>
    <xdr:sp macro="" textlink="">
      <xdr:nvSpPr>
        <xdr:cNvPr id="221" name="楕円 220"/>
        <xdr:cNvSpPr/>
      </xdr:nvSpPr>
      <xdr:spPr>
        <a:xfrm>
          <a:off x="3175000" y="1422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76323</xdr:rowOff>
    </xdr:from>
    <xdr:ext cx="762000" cy="259045"/>
    <xdr:sp macro="" textlink="">
      <xdr:nvSpPr>
        <xdr:cNvPr id="222" name="テキスト ボックス 221"/>
        <xdr:cNvSpPr txBox="1"/>
      </xdr:nvSpPr>
      <xdr:spPr>
        <a:xfrm>
          <a:off x="2844800" y="143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150062</xdr:rowOff>
    </xdr:from>
    <xdr:to>
      <xdr:col>11</xdr:col>
      <xdr:colOff>82550</xdr:colOff>
      <xdr:row>83</xdr:row>
      <xdr:rowOff>80212</xdr:rowOff>
    </xdr:to>
    <xdr:sp macro="" textlink="">
      <xdr:nvSpPr>
        <xdr:cNvPr id="223" name="楕円 222"/>
        <xdr:cNvSpPr/>
      </xdr:nvSpPr>
      <xdr:spPr>
        <a:xfrm>
          <a:off x="2286000" y="142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64989</xdr:rowOff>
    </xdr:from>
    <xdr:ext cx="762000" cy="259045"/>
    <xdr:sp macro="" textlink="">
      <xdr:nvSpPr>
        <xdr:cNvPr id="224" name="テキスト ボックス 223"/>
        <xdr:cNvSpPr txBox="1"/>
      </xdr:nvSpPr>
      <xdr:spPr>
        <a:xfrm>
          <a:off x="1955800" y="1429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95842</xdr:rowOff>
    </xdr:from>
    <xdr:to>
      <xdr:col>7</xdr:col>
      <xdr:colOff>31750</xdr:colOff>
      <xdr:row>83</xdr:row>
      <xdr:rowOff>25992</xdr:rowOff>
    </xdr:to>
    <xdr:sp macro="" textlink="">
      <xdr:nvSpPr>
        <xdr:cNvPr id="225" name="楕円 224"/>
        <xdr:cNvSpPr/>
      </xdr:nvSpPr>
      <xdr:spPr>
        <a:xfrm>
          <a:off x="1397000" y="141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10769</xdr:rowOff>
    </xdr:from>
    <xdr:ext cx="762000" cy="259045"/>
    <xdr:sp macro="" textlink="">
      <xdr:nvSpPr>
        <xdr:cNvPr id="226" name="テキスト ボックス 225"/>
        <xdr:cNvSpPr txBox="1"/>
      </xdr:nvSpPr>
      <xdr:spPr>
        <a:xfrm>
          <a:off x="1066800" y="1424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類似団体の平均を下回っているが、各種手当ての総点検を行い、引き続き給与の適正化に努める。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109361</xdr:rowOff>
    </xdr:to>
    <xdr:cxnSp macro="">
      <xdr:nvCxnSpPr>
        <xdr:cNvPr id="260" name="直線コネクタ 259"/>
        <xdr:cNvCxnSpPr/>
      </xdr:nvCxnSpPr>
      <xdr:spPr>
        <a:xfrm>
          <a:off x="16179800" y="1451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85</xdr:row>
      <xdr:rowOff>31750</xdr:rowOff>
    </xdr:to>
    <xdr:cxnSp macro="">
      <xdr:nvCxnSpPr>
        <xdr:cNvPr id="263" name="直線コネクタ 262"/>
        <xdr:cNvCxnSpPr/>
      </xdr:nvCxnSpPr>
      <xdr:spPr>
        <a:xfrm flipV="1">
          <a:off x="15290800" y="145111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6" name="直線コネクタ 265"/>
        <xdr:cNvCxnSpPr/>
      </xdr:nvCxnSpPr>
      <xdr:spPr>
        <a:xfrm flipV="1">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71966</xdr:rowOff>
    </xdr:to>
    <xdr:cxnSp macro="">
      <xdr:nvCxnSpPr>
        <xdr:cNvPr id="269" name="直線コネクタ 268"/>
        <xdr:cNvCxnSpPr/>
      </xdr:nvCxnSpPr>
      <xdr:spPr>
        <a:xfrm>
          <a:off x="13512800" y="146184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9" name="楕円 278"/>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80"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81" name="楕円 280"/>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82" name="テキスト ボックス 281"/>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3" name="楕円 282"/>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4" name="テキスト ボックス 283"/>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5" name="楕円 284"/>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6" name="テキスト ボックス 28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7" name="楕円 286"/>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8" name="テキスト ボックス 287"/>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70636</xdr:rowOff>
    </xdr:from>
    <xdr:to>
      <xdr:col>81</xdr:col>
      <xdr:colOff>44450</xdr:colOff>
      <xdr:row>63</xdr:row>
      <xdr:rowOff>100512</xdr:rowOff>
    </xdr:to>
    <xdr:cxnSp macro="">
      <xdr:nvCxnSpPr>
        <xdr:cNvPr id="325" name="直線コネクタ 324"/>
        <xdr:cNvCxnSpPr/>
      </xdr:nvCxnSpPr>
      <xdr:spPr>
        <a:xfrm>
          <a:off x="16179800" y="10871986"/>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68338</xdr:rowOff>
    </xdr:from>
    <xdr:to>
      <xdr:col>77</xdr:col>
      <xdr:colOff>44450</xdr:colOff>
      <xdr:row>63</xdr:row>
      <xdr:rowOff>70636</xdr:rowOff>
    </xdr:to>
    <xdr:cxnSp macro="">
      <xdr:nvCxnSpPr>
        <xdr:cNvPr id="328" name="直線コネクタ 327"/>
        <xdr:cNvCxnSpPr/>
      </xdr:nvCxnSpPr>
      <xdr:spPr>
        <a:xfrm>
          <a:off x="15290800" y="1086968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115691</xdr:rowOff>
    </xdr:from>
    <xdr:to>
      <xdr:col>72</xdr:col>
      <xdr:colOff>203200</xdr:colOff>
      <xdr:row>63</xdr:row>
      <xdr:rowOff>68338</xdr:rowOff>
    </xdr:to>
    <xdr:cxnSp macro="">
      <xdr:nvCxnSpPr>
        <xdr:cNvPr id="331" name="直線コネクタ 330"/>
        <xdr:cNvCxnSpPr/>
      </xdr:nvCxnSpPr>
      <xdr:spPr>
        <a:xfrm>
          <a:off x="14401800" y="1074559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115691</xdr:rowOff>
    </xdr:from>
    <xdr:to>
      <xdr:col>68</xdr:col>
      <xdr:colOff>152400</xdr:colOff>
      <xdr:row>62</xdr:row>
      <xdr:rowOff>130628</xdr:rowOff>
    </xdr:to>
    <xdr:cxnSp macro="">
      <xdr:nvCxnSpPr>
        <xdr:cNvPr id="334" name="直線コネクタ 333"/>
        <xdr:cNvCxnSpPr/>
      </xdr:nvCxnSpPr>
      <xdr:spPr>
        <a:xfrm flipV="1">
          <a:off x="13512800" y="10745591"/>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49712</xdr:rowOff>
    </xdr:from>
    <xdr:to>
      <xdr:col>81</xdr:col>
      <xdr:colOff>95250</xdr:colOff>
      <xdr:row>63</xdr:row>
      <xdr:rowOff>151312</xdr:rowOff>
    </xdr:to>
    <xdr:sp macro="" textlink="">
      <xdr:nvSpPr>
        <xdr:cNvPr id="344" name="楕円 343"/>
        <xdr:cNvSpPr/>
      </xdr:nvSpPr>
      <xdr:spPr>
        <a:xfrm>
          <a:off x="169672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21789</xdr:rowOff>
    </xdr:from>
    <xdr:ext cx="762000" cy="259045"/>
    <xdr:sp macro="" textlink="">
      <xdr:nvSpPr>
        <xdr:cNvPr id="345" name="定員管理の状況該当値テキスト"/>
        <xdr:cNvSpPr txBox="1"/>
      </xdr:nvSpPr>
      <xdr:spPr>
        <a:xfrm>
          <a:off x="17106900" y="1082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19836</xdr:rowOff>
    </xdr:from>
    <xdr:to>
      <xdr:col>77</xdr:col>
      <xdr:colOff>95250</xdr:colOff>
      <xdr:row>63</xdr:row>
      <xdr:rowOff>121436</xdr:rowOff>
    </xdr:to>
    <xdr:sp macro="" textlink="">
      <xdr:nvSpPr>
        <xdr:cNvPr id="346" name="楕円 345"/>
        <xdr:cNvSpPr/>
      </xdr:nvSpPr>
      <xdr:spPr>
        <a:xfrm>
          <a:off x="16129000" y="10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106213</xdr:rowOff>
    </xdr:from>
    <xdr:ext cx="736600" cy="259045"/>
    <xdr:sp macro="" textlink="">
      <xdr:nvSpPr>
        <xdr:cNvPr id="347" name="テキスト ボックス 346"/>
        <xdr:cNvSpPr txBox="1"/>
      </xdr:nvSpPr>
      <xdr:spPr>
        <a:xfrm>
          <a:off x="15798800" y="109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17538</xdr:rowOff>
    </xdr:from>
    <xdr:to>
      <xdr:col>73</xdr:col>
      <xdr:colOff>44450</xdr:colOff>
      <xdr:row>63</xdr:row>
      <xdr:rowOff>119138</xdr:rowOff>
    </xdr:to>
    <xdr:sp macro="" textlink="">
      <xdr:nvSpPr>
        <xdr:cNvPr id="348" name="楕円 347"/>
        <xdr:cNvSpPr/>
      </xdr:nvSpPr>
      <xdr:spPr>
        <a:xfrm>
          <a:off x="15240000" y="108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103915</xdr:rowOff>
    </xdr:from>
    <xdr:ext cx="762000" cy="259045"/>
    <xdr:sp macro="" textlink="">
      <xdr:nvSpPr>
        <xdr:cNvPr id="349" name="テキスト ボックス 348"/>
        <xdr:cNvSpPr txBox="1"/>
      </xdr:nvSpPr>
      <xdr:spPr>
        <a:xfrm>
          <a:off x="14909800" y="109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64891</xdr:rowOff>
    </xdr:from>
    <xdr:to>
      <xdr:col>68</xdr:col>
      <xdr:colOff>203200</xdr:colOff>
      <xdr:row>62</xdr:row>
      <xdr:rowOff>166491</xdr:rowOff>
    </xdr:to>
    <xdr:sp macro="" textlink="">
      <xdr:nvSpPr>
        <xdr:cNvPr id="350" name="楕円 349"/>
        <xdr:cNvSpPr/>
      </xdr:nvSpPr>
      <xdr:spPr>
        <a:xfrm>
          <a:off x="14351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151268</xdr:rowOff>
    </xdr:from>
    <xdr:ext cx="762000" cy="259045"/>
    <xdr:sp macro="" textlink="">
      <xdr:nvSpPr>
        <xdr:cNvPr id="351" name="テキスト ボックス 350"/>
        <xdr:cNvSpPr txBox="1"/>
      </xdr:nvSpPr>
      <xdr:spPr>
        <a:xfrm>
          <a:off x="14020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79828</xdr:rowOff>
    </xdr:from>
    <xdr:to>
      <xdr:col>64</xdr:col>
      <xdr:colOff>152400</xdr:colOff>
      <xdr:row>63</xdr:row>
      <xdr:rowOff>9978</xdr:rowOff>
    </xdr:to>
    <xdr:sp macro="" textlink="">
      <xdr:nvSpPr>
        <xdr:cNvPr id="352" name="楕円 351"/>
        <xdr:cNvSpPr/>
      </xdr:nvSpPr>
      <xdr:spPr>
        <a:xfrm>
          <a:off x="13462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166205</xdr:rowOff>
    </xdr:from>
    <xdr:ext cx="762000" cy="259045"/>
    <xdr:sp macro="" textlink="">
      <xdr:nvSpPr>
        <xdr:cNvPr id="353" name="テキスト ボックス 352"/>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類似団体より高い比率となっているが、合併前後に実施した大型プロジェクト事業等による起債の償還もほぼ終了し通常償還に加え繰上償還の実施、基金積立金の増加などにより改善に努めていく。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110913</xdr:rowOff>
    </xdr:to>
    <xdr:cxnSp macro="">
      <xdr:nvCxnSpPr>
        <xdr:cNvPr id="387" name="直線コネクタ 386"/>
        <xdr:cNvCxnSpPr/>
      </xdr:nvCxnSpPr>
      <xdr:spPr>
        <a:xfrm>
          <a:off x="16179800" y="69367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78740</xdr:rowOff>
    </xdr:to>
    <xdr:cxnSp macro="">
      <xdr:nvCxnSpPr>
        <xdr:cNvPr id="390" name="直線コネクタ 389"/>
        <xdr:cNvCxnSpPr/>
      </xdr:nvCxnSpPr>
      <xdr:spPr>
        <a:xfrm>
          <a:off x="15290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135044</xdr:rowOff>
    </xdr:to>
    <xdr:cxnSp macro="">
      <xdr:nvCxnSpPr>
        <xdr:cNvPr id="393" name="直線コネクタ 392"/>
        <xdr:cNvCxnSpPr/>
      </xdr:nvCxnSpPr>
      <xdr:spPr>
        <a:xfrm flipV="1">
          <a:off x="14401800" y="69286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40</xdr:row>
      <xdr:rowOff>167217</xdr:rowOff>
    </xdr:to>
    <xdr:cxnSp macro="">
      <xdr:nvCxnSpPr>
        <xdr:cNvPr id="396" name="直線コネクタ 395"/>
        <xdr:cNvCxnSpPr/>
      </xdr:nvCxnSpPr>
      <xdr:spPr>
        <a:xfrm flipV="1">
          <a:off x="13512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6" name="楕円 405"/>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32190</xdr:rowOff>
    </xdr:from>
    <xdr:ext cx="762000" cy="259045"/>
    <xdr:sp macro="" textlink="">
      <xdr:nvSpPr>
        <xdr:cNvPr id="407" name="公債費負担の状況該当値テキスト"/>
        <xdr:cNvSpPr txBox="1"/>
      </xdr:nvSpPr>
      <xdr:spPr>
        <a:xfrm>
          <a:off x="17106900" y="68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8" name="楕円 407"/>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9" name="テキスト ボックス 408"/>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10" name="楕円 409"/>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106273</xdr:rowOff>
    </xdr:from>
    <xdr:ext cx="762000" cy="259045"/>
    <xdr:sp macro="" textlink="">
      <xdr:nvSpPr>
        <xdr:cNvPr id="411" name="テキスト ボックス 410"/>
        <xdr:cNvSpPr txBox="1"/>
      </xdr:nvSpPr>
      <xdr:spPr>
        <a:xfrm>
          <a:off x="14909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12" name="楕円 411"/>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170621</xdr:rowOff>
    </xdr:from>
    <xdr:ext cx="762000" cy="259045"/>
    <xdr:sp macro="" textlink="">
      <xdr:nvSpPr>
        <xdr:cNvPr id="413" name="テキスト ボックス 412"/>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4" name="楕円 413"/>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415" name="テキスト ボックス 414"/>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類似団体より高い比率</a:t>
          </a:r>
          <a:r>
            <a:rPr lang="ja-JP" altLang="ja-JP" sz="1100" b="0" i="0" baseline="0">
              <a:solidFill>
                <a:schemeClr val="dk1"/>
              </a:solidFill>
              <a:effectLst/>
              <a:latin typeface="+mn-lt"/>
              <a:ea typeface="+mn-ea"/>
              <a:cs typeface="+mn-cs"/>
            </a:rPr>
            <a:t>準で推移しており</a:t>
          </a:r>
          <a:r>
            <a:rPr kumimoji="1" lang="ja-JP" altLang="ja-JP" sz="1100">
              <a:solidFill>
                <a:schemeClr val="dk1"/>
              </a:solidFill>
              <a:effectLst/>
              <a:latin typeface="+mn-lt"/>
              <a:ea typeface="+mn-ea"/>
              <a:cs typeface="+mn-cs"/>
            </a:rPr>
            <a:t>、今後も団塊世代の退職や合併特例事業への基金取り崩しにより上昇することが見込まれる。今後も後世への負担を少しでも軽減するよう、新規事業の実施等について総点検を図り、地方債については繰上償還を行うなど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80675</xdr:rowOff>
    </xdr:from>
    <xdr:to>
      <xdr:col>81</xdr:col>
      <xdr:colOff>44450</xdr:colOff>
      <xdr:row>15</xdr:row>
      <xdr:rowOff>124097</xdr:rowOff>
    </xdr:to>
    <xdr:cxnSp macro="">
      <xdr:nvCxnSpPr>
        <xdr:cNvPr id="451" name="直線コネクタ 450"/>
        <xdr:cNvCxnSpPr/>
      </xdr:nvCxnSpPr>
      <xdr:spPr>
        <a:xfrm flipV="1">
          <a:off x="16179800" y="2480975"/>
          <a:ext cx="8382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124097</xdr:rowOff>
    </xdr:from>
    <xdr:to>
      <xdr:col>77</xdr:col>
      <xdr:colOff>44450</xdr:colOff>
      <xdr:row>16</xdr:row>
      <xdr:rowOff>10100</xdr:rowOff>
    </xdr:to>
    <xdr:cxnSp macro="">
      <xdr:nvCxnSpPr>
        <xdr:cNvPr id="454" name="直線コネクタ 453"/>
        <xdr:cNvCxnSpPr/>
      </xdr:nvCxnSpPr>
      <xdr:spPr>
        <a:xfrm flipV="1">
          <a:off x="15290800" y="2695847"/>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163407</xdr:rowOff>
    </xdr:from>
    <xdr:to>
      <xdr:col>72</xdr:col>
      <xdr:colOff>203200</xdr:colOff>
      <xdr:row>16</xdr:row>
      <xdr:rowOff>10100</xdr:rowOff>
    </xdr:to>
    <xdr:cxnSp macro="">
      <xdr:nvCxnSpPr>
        <xdr:cNvPr id="457" name="直線コネクタ 456"/>
        <xdr:cNvCxnSpPr/>
      </xdr:nvCxnSpPr>
      <xdr:spPr>
        <a:xfrm>
          <a:off x="14401800" y="256370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163407</xdr:rowOff>
    </xdr:from>
    <xdr:to>
      <xdr:col>68</xdr:col>
      <xdr:colOff>152400</xdr:colOff>
      <xdr:row>15</xdr:row>
      <xdr:rowOff>120650</xdr:rowOff>
    </xdr:to>
    <xdr:cxnSp macro="">
      <xdr:nvCxnSpPr>
        <xdr:cNvPr id="460" name="直線コネクタ 459"/>
        <xdr:cNvCxnSpPr/>
      </xdr:nvCxnSpPr>
      <xdr:spPr>
        <a:xfrm flipV="1">
          <a:off x="13512800" y="256370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29875</xdr:rowOff>
    </xdr:from>
    <xdr:to>
      <xdr:col>81</xdr:col>
      <xdr:colOff>95250</xdr:colOff>
      <xdr:row>14</xdr:row>
      <xdr:rowOff>131475</xdr:rowOff>
    </xdr:to>
    <xdr:sp macro="" textlink="">
      <xdr:nvSpPr>
        <xdr:cNvPr id="470" name="楕円 469"/>
        <xdr:cNvSpPr/>
      </xdr:nvSpPr>
      <xdr:spPr>
        <a:xfrm>
          <a:off x="169672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1952</xdr:rowOff>
    </xdr:from>
    <xdr:ext cx="762000" cy="259045"/>
    <xdr:sp macro="" textlink="">
      <xdr:nvSpPr>
        <xdr:cNvPr id="471" name="将来負担の状況該当値テキスト"/>
        <xdr:cNvSpPr txBox="1"/>
      </xdr:nvSpPr>
      <xdr:spPr>
        <a:xfrm>
          <a:off x="17106900" y="24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73297</xdr:rowOff>
    </xdr:from>
    <xdr:to>
      <xdr:col>77</xdr:col>
      <xdr:colOff>95250</xdr:colOff>
      <xdr:row>16</xdr:row>
      <xdr:rowOff>3447</xdr:rowOff>
    </xdr:to>
    <xdr:sp macro="" textlink="">
      <xdr:nvSpPr>
        <xdr:cNvPr id="472" name="楕円 471"/>
        <xdr:cNvSpPr/>
      </xdr:nvSpPr>
      <xdr:spPr>
        <a:xfrm>
          <a:off x="16129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159674</xdr:rowOff>
    </xdr:from>
    <xdr:ext cx="736600" cy="259045"/>
    <xdr:sp macro="" textlink="">
      <xdr:nvSpPr>
        <xdr:cNvPr id="473" name="テキスト ボックス 472"/>
        <xdr:cNvSpPr txBox="1"/>
      </xdr:nvSpPr>
      <xdr:spPr>
        <a:xfrm>
          <a:off x="15798800" y="273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130750</xdr:rowOff>
    </xdr:from>
    <xdr:to>
      <xdr:col>73</xdr:col>
      <xdr:colOff>44450</xdr:colOff>
      <xdr:row>16</xdr:row>
      <xdr:rowOff>60900</xdr:rowOff>
    </xdr:to>
    <xdr:sp macro="" textlink="">
      <xdr:nvSpPr>
        <xdr:cNvPr id="474" name="楕円 473"/>
        <xdr:cNvSpPr/>
      </xdr:nvSpPr>
      <xdr:spPr>
        <a:xfrm>
          <a:off x="15240000" y="2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45677</xdr:rowOff>
    </xdr:from>
    <xdr:ext cx="762000" cy="259045"/>
    <xdr:sp macro="" textlink="">
      <xdr:nvSpPr>
        <xdr:cNvPr id="475" name="テキスト ボックス 474"/>
        <xdr:cNvSpPr txBox="1"/>
      </xdr:nvSpPr>
      <xdr:spPr>
        <a:xfrm>
          <a:off x="14909800" y="27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112607</xdr:rowOff>
    </xdr:from>
    <xdr:to>
      <xdr:col>68</xdr:col>
      <xdr:colOff>203200</xdr:colOff>
      <xdr:row>15</xdr:row>
      <xdr:rowOff>42757</xdr:rowOff>
    </xdr:to>
    <xdr:sp macro="" textlink="">
      <xdr:nvSpPr>
        <xdr:cNvPr id="476" name="楕円 475"/>
        <xdr:cNvSpPr/>
      </xdr:nvSpPr>
      <xdr:spPr>
        <a:xfrm>
          <a:off x="14351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27534</xdr:rowOff>
    </xdr:from>
    <xdr:ext cx="762000" cy="259045"/>
    <xdr:sp macro="" textlink="">
      <xdr:nvSpPr>
        <xdr:cNvPr id="477" name="テキスト ボックス 476"/>
        <xdr:cNvSpPr txBox="1"/>
      </xdr:nvSpPr>
      <xdr:spPr>
        <a:xfrm>
          <a:off x="14020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78" name="楕円 477"/>
        <xdr:cNvSpPr/>
      </xdr:nvSpPr>
      <xdr:spPr>
        <a:xfrm>
          <a:off x="1346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156227</xdr:rowOff>
    </xdr:from>
    <xdr:ext cx="762000" cy="259045"/>
    <xdr:sp macro="" textlink="">
      <xdr:nvSpPr>
        <xdr:cNvPr id="479" name="テキスト ボックス 478"/>
        <xdr:cNvSpPr txBox="1"/>
      </xdr:nvSpPr>
      <xdr:spPr>
        <a:xfrm>
          <a:off x="1313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13,513
13,363
232.17
14,426,423
13,928,207
484,820
7,463,316
11,281,870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引き続き計画的な人員の適正配置</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支所機能の充実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施設の運営体制の見直し</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指定管理者制度の導入等により委託化を進め、人件費関係経費全体について抑制してい</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38</xdr:row>
      <xdr:rowOff>81280</xdr:rowOff>
    </xdr:to>
    <xdr:cxnSp macro="">
      <xdr:nvCxnSpPr>
        <xdr:cNvPr id="64" name="直線コネクタ 63"/>
        <xdr:cNvCxnSpPr/>
      </xdr:nvCxnSpPr>
      <xdr:spPr>
        <a:xfrm flipV="1">
          <a:off x="3987800" y="64226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38</xdr:row>
      <xdr:rowOff>81280</xdr:rowOff>
    </xdr:to>
    <xdr:cxnSp macro="">
      <xdr:nvCxnSpPr>
        <xdr:cNvPr id="67" name="直線コネクタ 66"/>
        <xdr:cNvCxnSpPr/>
      </xdr:nvCxnSpPr>
      <xdr:spPr>
        <a:xfrm>
          <a:off x="3098800" y="63220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14986</xdr:rowOff>
    </xdr:to>
    <xdr:cxnSp macro="">
      <xdr:nvCxnSpPr>
        <xdr:cNvPr id="70" name="直線コネクタ 69"/>
        <xdr:cNvCxnSpPr/>
      </xdr:nvCxnSpPr>
      <xdr:spPr>
        <a:xfrm flipV="1">
          <a:off x="2209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37</xdr:row>
      <xdr:rowOff>14986</xdr:rowOff>
    </xdr:to>
    <xdr:cxnSp macro="">
      <xdr:nvCxnSpPr>
        <xdr:cNvPr id="73" name="直線コネクタ 72"/>
        <xdr:cNvCxnSpPr/>
      </xdr:nvCxnSpPr>
      <xdr:spPr>
        <a:xfrm>
          <a:off x="1320800" y="6248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44721</xdr:rowOff>
    </xdr:from>
    <xdr:ext cx="762000" cy="259045"/>
    <xdr:sp macro="" textlink="">
      <xdr:nvSpPr>
        <xdr:cNvPr id="84" name="人件費該当値テキスト"/>
        <xdr:cNvSpPr txBox="1"/>
      </xdr:nvSpPr>
      <xdr:spPr>
        <a:xfrm>
          <a:off x="4914900" y="6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5" name="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類似団体とほぼ同程度となっている。今後も事業の見直しや事務事業の効率化により抑制に努めていく。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132715</xdr:rowOff>
    </xdr:from>
    <xdr:to>
      <xdr:col>82</xdr:col>
      <xdr:colOff>107950</xdr:colOff>
      <xdr:row>15</xdr:row>
      <xdr:rowOff>12700</xdr:rowOff>
    </xdr:to>
    <xdr:cxnSp macro="">
      <xdr:nvCxnSpPr>
        <xdr:cNvPr id="121" name="直線コネクタ 120"/>
        <xdr:cNvCxnSpPr/>
      </xdr:nvCxnSpPr>
      <xdr:spPr>
        <a:xfrm flipV="1">
          <a:off x="15671800" y="25330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16</xdr:row>
      <xdr:rowOff>104140</xdr:rowOff>
    </xdr:to>
    <xdr:cxnSp macro="">
      <xdr:nvCxnSpPr>
        <xdr:cNvPr id="124" name="直線コネクタ 123"/>
        <xdr:cNvCxnSpPr/>
      </xdr:nvCxnSpPr>
      <xdr:spPr>
        <a:xfrm flipV="1">
          <a:off x="14782800" y="258445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167005</xdr:rowOff>
    </xdr:from>
    <xdr:to>
      <xdr:col>73</xdr:col>
      <xdr:colOff>180975</xdr:colOff>
      <xdr:row>16</xdr:row>
      <xdr:rowOff>104140</xdr:rowOff>
    </xdr:to>
    <xdr:cxnSp macro="">
      <xdr:nvCxnSpPr>
        <xdr:cNvPr id="127" name="直線コネクタ 126"/>
        <xdr:cNvCxnSpPr/>
      </xdr:nvCxnSpPr>
      <xdr:spPr>
        <a:xfrm>
          <a:off x="13893800" y="27387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56532</xdr:rowOff>
    </xdr:from>
    <xdr:ext cx="762000" cy="259045"/>
    <xdr:sp macro="" textlink="">
      <xdr:nvSpPr>
        <xdr:cNvPr id="129" name="テキスト ボックス 128"/>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155575</xdr:rowOff>
    </xdr:from>
    <xdr:to>
      <xdr:col>69</xdr:col>
      <xdr:colOff>92075</xdr:colOff>
      <xdr:row>15</xdr:row>
      <xdr:rowOff>167005</xdr:rowOff>
    </xdr:to>
    <xdr:cxnSp macro="">
      <xdr:nvCxnSpPr>
        <xdr:cNvPr id="130" name="直線コネクタ 129"/>
        <xdr:cNvCxnSpPr/>
      </xdr:nvCxnSpPr>
      <xdr:spPr>
        <a:xfrm>
          <a:off x="13004800" y="2727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81915</xdr:rowOff>
    </xdr:from>
    <xdr:to>
      <xdr:col>82</xdr:col>
      <xdr:colOff>158750</xdr:colOff>
      <xdr:row>15</xdr:row>
      <xdr:rowOff>12065</xdr:rowOff>
    </xdr:to>
    <xdr:sp macro="" textlink="">
      <xdr:nvSpPr>
        <xdr:cNvPr id="140" name="楕円 139"/>
        <xdr:cNvSpPr/>
      </xdr:nvSpPr>
      <xdr:spPr>
        <a:xfrm>
          <a:off x="164592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98442</xdr:rowOff>
    </xdr:from>
    <xdr:ext cx="762000" cy="259045"/>
    <xdr:sp macro="" textlink="">
      <xdr:nvSpPr>
        <xdr:cNvPr id="141" name="物件費該当値テキスト"/>
        <xdr:cNvSpPr txBox="1"/>
      </xdr:nvSpPr>
      <xdr:spPr>
        <a:xfrm>
          <a:off x="16598900" y="2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2" name="楕円 141"/>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43" name="テキスト ボックス 142"/>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4" name="楕円 143"/>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5" name="テキスト ボックス 144"/>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116205</xdr:rowOff>
    </xdr:from>
    <xdr:to>
      <xdr:col>69</xdr:col>
      <xdr:colOff>142875</xdr:colOff>
      <xdr:row>16</xdr:row>
      <xdr:rowOff>46355</xdr:rowOff>
    </xdr:to>
    <xdr:sp macro="" textlink="">
      <xdr:nvSpPr>
        <xdr:cNvPr id="146" name="楕円 145"/>
        <xdr:cNvSpPr/>
      </xdr:nvSpPr>
      <xdr:spPr>
        <a:xfrm>
          <a:off x="13843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47" name="テキスト ボックス 146"/>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8" name="楕円 147"/>
        <xdr:cNvSpPr/>
      </xdr:nvSpPr>
      <xdr:spPr>
        <a:xfrm>
          <a:off x="12954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49" name="テキスト ボックス 148"/>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より低い水準であるが、今後も障害福祉サービス費等給付費、児童手当や生活保護費の増額が考えられる。特に生活保護費については、資格審査等の適正化や各種手当への特別加算等の見直しを進めていく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31750</xdr:rowOff>
    </xdr:to>
    <xdr:cxnSp macro="">
      <xdr:nvCxnSpPr>
        <xdr:cNvPr id="182" name="直線コネクタ 181"/>
        <xdr:cNvCxnSpPr/>
      </xdr:nvCxnSpPr>
      <xdr:spPr>
        <a:xfrm flipV="1">
          <a:off x="3987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12700</xdr:rowOff>
    </xdr:to>
    <xdr:cxnSp macro="">
      <xdr:nvCxnSpPr>
        <xdr:cNvPr id="185" name="直線コネクタ 184"/>
        <xdr:cNvCxnSpPr/>
      </xdr:nvCxnSpPr>
      <xdr:spPr>
        <a:xfrm flipV="1">
          <a:off x="3098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56</xdr:row>
      <xdr:rowOff>12700</xdr:rowOff>
    </xdr:to>
    <xdr:cxnSp macro="">
      <xdr:nvCxnSpPr>
        <xdr:cNvPr id="188" name="直線コネクタ 187"/>
        <xdr:cNvCxnSpPr/>
      </xdr:nvCxnSpPr>
      <xdr:spPr>
        <a:xfrm>
          <a:off x="2209800" y="948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88900</xdr:rowOff>
    </xdr:to>
    <xdr:cxnSp macro="">
      <xdr:nvCxnSpPr>
        <xdr:cNvPr id="191" name="直線コネクタ 190"/>
        <xdr:cNvCxnSpPr/>
      </xdr:nvCxnSpPr>
      <xdr:spPr>
        <a:xfrm flipV="1">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4" name="テキスト ボックス 20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5" name="楕円 20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6" name="テキスト ボックス 20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7" name="楕円 20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08" name="テキスト ボックス 207"/>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09" name="楕円 20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0" name="テキスト ボックス 209"/>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類似団体平均より</a:t>
          </a:r>
          <a:r>
            <a:rPr lang="ja-JP" altLang="en-US" sz="1100" b="0" i="0" baseline="0">
              <a:solidFill>
                <a:schemeClr val="dk1"/>
              </a:solidFill>
              <a:effectLst/>
              <a:latin typeface="+mn-lt"/>
              <a:ea typeface="+mn-ea"/>
              <a:cs typeface="+mn-cs"/>
            </a:rPr>
            <a:t>若干</a:t>
          </a:r>
          <a:r>
            <a:rPr lang="ja-JP" altLang="ja-JP" sz="1100" b="0" i="0" baseline="0">
              <a:solidFill>
                <a:schemeClr val="dk1"/>
              </a:solidFill>
              <a:effectLst/>
              <a:latin typeface="+mn-lt"/>
              <a:ea typeface="+mn-ea"/>
              <a:cs typeface="+mn-cs"/>
            </a:rPr>
            <a:t>高い水準となっており、今後も、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29028</xdr:rowOff>
    </xdr:to>
    <xdr:cxnSp macro="">
      <xdr:nvCxnSpPr>
        <xdr:cNvPr id="245" name="直線コネクタ 244"/>
        <xdr:cNvCxnSpPr/>
      </xdr:nvCxnSpPr>
      <xdr:spPr>
        <a:xfrm flipV="1">
          <a:off x="15671800" y="98751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58</xdr:row>
      <xdr:rowOff>29028</xdr:rowOff>
    </xdr:to>
    <xdr:cxnSp macro="">
      <xdr:nvCxnSpPr>
        <xdr:cNvPr id="248" name="直線コネクタ 247"/>
        <xdr:cNvCxnSpPr/>
      </xdr:nvCxnSpPr>
      <xdr:spPr>
        <a:xfrm>
          <a:off x="14782800" y="9755415"/>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58</xdr:row>
      <xdr:rowOff>61685</xdr:rowOff>
    </xdr:to>
    <xdr:cxnSp macro="">
      <xdr:nvCxnSpPr>
        <xdr:cNvPr id="251" name="直線コネクタ 250"/>
        <xdr:cNvCxnSpPr/>
      </xdr:nvCxnSpPr>
      <xdr:spPr>
        <a:xfrm flipV="1">
          <a:off x="13893800" y="9755415"/>
          <a:ext cx="889000" cy="2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72572</xdr:rowOff>
    </xdr:to>
    <xdr:cxnSp macro="">
      <xdr:nvCxnSpPr>
        <xdr:cNvPr id="254" name="直線コネクタ 253"/>
        <xdr:cNvCxnSpPr/>
      </xdr:nvCxnSpPr>
      <xdr:spPr>
        <a:xfrm flipV="1">
          <a:off x="13004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64" name="楕円 263"/>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65"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66" name="楕円 265"/>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67" name="テキスト ボックス 266"/>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68" name="楕円 267"/>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43742</xdr:rowOff>
    </xdr:from>
    <xdr:ext cx="762000" cy="259045"/>
    <xdr:sp macro="" textlink="">
      <xdr:nvSpPr>
        <xdr:cNvPr id="269" name="テキスト ボックス 268"/>
        <xdr:cNvSpPr txBox="1"/>
      </xdr:nvSpPr>
      <xdr:spPr>
        <a:xfrm>
          <a:off x="14401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0" name="楕円 269"/>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71" name="テキスト ボックス 270"/>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2" name="楕円 271"/>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73" name="テキスト ボックス 272"/>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類似団体内では低い水準が続いているが、町の財政状況は厳しい状況にあり、安定的な財政運営を行うためにも、補助金等の適切な管理を行う必要がある。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88" name="直線コネクタ 28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89" name="テキスト ボックス 28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2" name="直線コネクタ 29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3" name="テキスト ボックス 29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5" name="テキスト ボックス 29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86995</xdr:rowOff>
    </xdr:from>
    <xdr:to>
      <xdr:col>82</xdr:col>
      <xdr:colOff>107950</xdr:colOff>
      <xdr:row>40</xdr:row>
      <xdr:rowOff>18415</xdr:rowOff>
    </xdr:to>
    <xdr:cxnSp macro="">
      <xdr:nvCxnSpPr>
        <xdr:cNvPr id="297" name="直線コネクタ 296"/>
        <xdr:cNvCxnSpPr/>
      </xdr:nvCxnSpPr>
      <xdr:spPr>
        <a:xfrm flipV="1">
          <a:off x="16510000" y="574484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161942</xdr:rowOff>
    </xdr:from>
    <xdr:ext cx="762000" cy="259045"/>
    <xdr:sp macro="" textlink="">
      <xdr:nvSpPr>
        <xdr:cNvPr id="298" name="補助費等最小値テキスト"/>
        <xdr:cNvSpPr txBox="1"/>
      </xdr:nvSpPr>
      <xdr:spPr>
        <a:xfrm>
          <a:off x="16598900" y="68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18415</xdr:rowOff>
    </xdr:from>
    <xdr:to>
      <xdr:col>82</xdr:col>
      <xdr:colOff>196850</xdr:colOff>
      <xdr:row>40</xdr:row>
      <xdr:rowOff>18415</xdr:rowOff>
    </xdr:to>
    <xdr:cxnSp macro="">
      <xdr:nvCxnSpPr>
        <xdr:cNvPr id="299" name="直線コネクタ 298"/>
        <xdr:cNvCxnSpPr/>
      </xdr:nvCxnSpPr>
      <xdr:spPr>
        <a:xfrm>
          <a:off x="16421100" y="68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1922</xdr:rowOff>
    </xdr:from>
    <xdr:ext cx="762000" cy="259045"/>
    <xdr:sp macro="" textlink="">
      <xdr:nvSpPr>
        <xdr:cNvPr id="300" name="補助費等最大値テキスト"/>
        <xdr:cNvSpPr txBox="1"/>
      </xdr:nvSpPr>
      <xdr:spPr>
        <a:xfrm>
          <a:off x="16598900" y="548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86995</xdr:rowOff>
    </xdr:from>
    <xdr:to>
      <xdr:col>82</xdr:col>
      <xdr:colOff>196850</xdr:colOff>
      <xdr:row>33</xdr:row>
      <xdr:rowOff>86995</xdr:rowOff>
    </xdr:to>
    <xdr:cxnSp macro="">
      <xdr:nvCxnSpPr>
        <xdr:cNvPr id="301" name="直線コネクタ 300"/>
        <xdr:cNvCxnSpPr/>
      </xdr:nvCxnSpPr>
      <xdr:spPr>
        <a:xfrm>
          <a:off x="16421100" y="574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86995</xdr:rowOff>
    </xdr:from>
    <xdr:to>
      <xdr:col>82</xdr:col>
      <xdr:colOff>107950</xdr:colOff>
      <xdr:row>33</xdr:row>
      <xdr:rowOff>155575</xdr:rowOff>
    </xdr:to>
    <xdr:cxnSp macro="">
      <xdr:nvCxnSpPr>
        <xdr:cNvPr id="302" name="直線コネクタ 301"/>
        <xdr:cNvCxnSpPr/>
      </xdr:nvCxnSpPr>
      <xdr:spPr>
        <a:xfrm flipV="1">
          <a:off x="15671800" y="57448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42562</xdr:rowOff>
    </xdr:from>
    <xdr:ext cx="762000" cy="259045"/>
    <xdr:sp macro="" textlink="">
      <xdr:nvSpPr>
        <xdr:cNvPr id="303" name="補助費等平均値テキスト"/>
        <xdr:cNvSpPr txBox="1"/>
      </xdr:nvSpPr>
      <xdr:spPr>
        <a:xfrm>
          <a:off x="16598900" y="6043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70485</xdr:rowOff>
    </xdr:from>
    <xdr:to>
      <xdr:col>82</xdr:col>
      <xdr:colOff>158750</xdr:colOff>
      <xdr:row>36</xdr:row>
      <xdr:rowOff>635</xdr:rowOff>
    </xdr:to>
    <xdr:sp macro="" textlink="">
      <xdr:nvSpPr>
        <xdr:cNvPr id="304" name="フローチャート: 判断 303"/>
        <xdr:cNvSpPr/>
      </xdr:nvSpPr>
      <xdr:spPr>
        <a:xfrm>
          <a:off x="16459200" y="60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33</xdr:row>
      <xdr:rowOff>155575</xdr:rowOff>
    </xdr:to>
    <xdr:cxnSp macro="">
      <xdr:nvCxnSpPr>
        <xdr:cNvPr id="305" name="直線コネクタ 304"/>
        <xdr:cNvCxnSpPr/>
      </xdr:nvCxnSpPr>
      <xdr:spPr>
        <a:xfrm>
          <a:off x="14782800" y="5796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99060</xdr:rowOff>
    </xdr:from>
    <xdr:to>
      <xdr:col>78</xdr:col>
      <xdr:colOff>120650</xdr:colOff>
      <xdr:row>36</xdr:row>
      <xdr:rowOff>29210</xdr:rowOff>
    </xdr:to>
    <xdr:sp macro="" textlink="">
      <xdr:nvSpPr>
        <xdr:cNvPr id="306" name="フローチャート: 判断 305"/>
        <xdr:cNvSpPr/>
      </xdr:nvSpPr>
      <xdr:spPr>
        <a:xfrm>
          <a:off x="15621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13987</xdr:rowOff>
    </xdr:from>
    <xdr:ext cx="736600" cy="259045"/>
    <xdr:sp macro="" textlink="">
      <xdr:nvSpPr>
        <xdr:cNvPr id="307" name="テキスト ボックス 306"/>
        <xdr:cNvSpPr txBox="1"/>
      </xdr:nvSpPr>
      <xdr:spPr>
        <a:xfrm>
          <a:off x="15290800" y="618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81280</xdr:rowOff>
    </xdr:from>
    <xdr:to>
      <xdr:col>73</xdr:col>
      <xdr:colOff>180975</xdr:colOff>
      <xdr:row>33</xdr:row>
      <xdr:rowOff>138430</xdr:rowOff>
    </xdr:to>
    <xdr:cxnSp macro="">
      <xdr:nvCxnSpPr>
        <xdr:cNvPr id="308" name="直線コネクタ 307"/>
        <xdr:cNvCxnSpPr/>
      </xdr:nvCxnSpPr>
      <xdr:spPr>
        <a:xfrm>
          <a:off x="13893800" y="57391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09" name="フローチャート: 判断 30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10" name="テキスト ボックス 309"/>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41275</xdr:rowOff>
    </xdr:from>
    <xdr:to>
      <xdr:col>69</xdr:col>
      <xdr:colOff>92075</xdr:colOff>
      <xdr:row>33</xdr:row>
      <xdr:rowOff>81280</xdr:rowOff>
    </xdr:to>
    <xdr:cxnSp macro="">
      <xdr:nvCxnSpPr>
        <xdr:cNvPr id="311" name="直線コネクタ 310"/>
        <xdr:cNvCxnSpPr/>
      </xdr:nvCxnSpPr>
      <xdr:spPr>
        <a:xfrm>
          <a:off x="13004800" y="5699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36195</xdr:rowOff>
    </xdr:from>
    <xdr:to>
      <xdr:col>69</xdr:col>
      <xdr:colOff>142875</xdr:colOff>
      <xdr:row>35</xdr:row>
      <xdr:rowOff>137795</xdr:rowOff>
    </xdr:to>
    <xdr:sp macro="" textlink="">
      <xdr:nvSpPr>
        <xdr:cNvPr id="312" name="フローチャート: 判断 311"/>
        <xdr:cNvSpPr/>
      </xdr:nvSpPr>
      <xdr:spPr>
        <a:xfrm>
          <a:off x="13843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122572</xdr:rowOff>
    </xdr:from>
    <xdr:ext cx="762000" cy="259045"/>
    <xdr:sp macro="" textlink="">
      <xdr:nvSpPr>
        <xdr:cNvPr id="313" name="テキスト ボックス 312"/>
        <xdr:cNvSpPr txBox="1"/>
      </xdr:nvSpPr>
      <xdr:spPr>
        <a:xfrm>
          <a:off x="13512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14" name="フローチャート: 判断 313"/>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15" name="テキスト ボックス 314"/>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36195</xdr:rowOff>
    </xdr:from>
    <xdr:to>
      <xdr:col>82</xdr:col>
      <xdr:colOff>158750</xdr:colOff>
      <xdr:row>33</xdr:row>
      <xdr:rowOff>137795</xdr:rowOff>
    </xdr:to>
    <xdr:sp macro="" textlink="">
      <xdr:nvSpPr>
        <xdr:cNvPr id="321" name="楕円 320"/>
        <xdr:cNvSpPr/>
      </xdr:nvSpPr>
      <xdr:spPr>
        <a:xfrm>
          <a:off x="164592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116222</xdr:rowOff>
    </xdr:from>
    <xdr:ext cx="762000" cy="259045"/>
    <xdr:sp macro="" textlink="">
      <xdr:nvSpPr>
        <xdr:cNvPr id="322" name="補助費等該当値テキスト"/>
        <xdr:cNvSpPr txBox="1"/>
      </xdr:nvSpPr>
      <xdr:spPr>
        <a:xfrm>
          <a:off x="16598900" y="560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104775</xdr:rowOff>
    </xdr:from>
    <xdr:to>
      <xdr:col>78</xdr:col>
      <xdr:colOff>120650</xdr:colOff>
      <xdr:row>34</xdr:row>
      <xdr:rowOff>34925</xdr:rowOff>
    </xdr:to>
    <xdr:sp macro="" textlink="">
      <xdr:nvSpPr>
        <xdr:cNvPr id="323" name="楕円 322"/>
        <xdr:cNvSpPr/>
      </xdr:nvSpPr>
      <xdr:spPr>
        <a:xfrm>
          <a:off x="15621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45102</xdr:rowOff>
    </xdr:from>
    <xdr:ext cx="736600" cy="259045"/>
    <xdr:sp macro="" textlink="">
      <xdr:nvSpPr>
        <xdr:cNvPr id="324" name="テキスト ボックス 323"/>
        <xdr:cNvSpPr txBox="1"/>
      </xdr:nvSpPr>
      <xdr:spPr>
        <a:xfrm>
          <a:off x="15290800" y="553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25" name="楕円 324"/>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26" name="テキスト ボックス 325"/>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30480</xdr:rowOff>
    </xdr:from>
    <xdr:to>
      <xdr:col>69</xdr:col>
      <xdr:colOff>142875</xdr:colOff>
      <xdr:row>33</xdr:row>
      <xdr:rowOff>132080</xdr:rowOff>
    </xdr:to>
    <xdr:sp macro="" textlink="">
      <xdr:nvSpPr>
        <xdr:cNvPr id="327" name="楕円 326"/>
        <xdr:cNvSpPr/>
      </xdr:nvSpPr>
      <xdr:spPr>
        <a:xfrm>
          <a:off x="138430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142257</xdr:rowOff>
    </xdr:from>
    <xdr:ext cx="762000" cy="259045"/>
    <xdr:sp macro="" textlink="">
      <xdr:nvSpPr>
        <xdr:cNvPr id="328" name="テキスト ボックス 327"/>
        <xdr:cNvSpPr txBox="1"/>
      </xdr:nvSpPr>
      <xdr:spPr>
        <a:xfrm>
          <a:off x="13512800" y="545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161925</xdr:rowOff>
    </xdr:from>
    <xdr:to>
      <xdr:col>65</xdr:col>
      <xdr:colOff>53975</xdr:colOff>
      <xdr:row>33</xdr:row>
      <xdr:rowOff>92075</xdr:rowOff>
    </xdr:to>
    <xdr:sp macro="" textlink="">
      <xdr:nvSpPr>
        <xdr:cNvPr id="329" name="楕円 328"/>
        <xdr:cNvSpPr/>
      </xdr:nvSpPr>
      <xdr:spPr>
        <a:xfrm>
          <a:off x="129540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102252</xdr:rowOff>
    </xdr:from>
    <xdr:ext cx="762000" cy="259045"/>
    <xdr:sp macro="" textlink="">
      <xdr:nvSpPr>
        <xdr:cNvPr id="330" name="テキスト ボックス 329"/>
        <xdr:cNvSpPr txBox="1"/>
      </xdr:nvSpPr>
      <xdr:spPr>
        <a:xfrm>
          <a:off x="12623800" y="541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町の地方債を引き継いだことと、合併前後に大型事業を実施したことにより地方債現在高が増加した影響で、元利償還金が膨らんでおり、公債費にかかる経常収支比率は高い水準となっている。公債費の償還のピークは過ぎ年々改善傾向にはあるが、今後も合併事業により負担になることが予想されるため、地方債事業の抑制及び繰上償還の実施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55" name="直線コネクタ 354"/>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6"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7" name="直線コネクタ 356"/>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5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59" name="直線コネクタ 35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94996</xdr:rowOff>
    </xdr:to>
    <xdr:cxnSp macro="">
      <xdr:nvCxnSpPr>
        <xdr:cNvPr id="360" name="直線コネクタ 359"/>
        <xdr:cNvCxnSpPr/>
      </xdr:nvCxnSpPr>
      <xdr:spPr>
        <a:xfrm>
          <a:off x="3987800" y="13362939"/>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1"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2" name="フローチャート: 判断 361"/>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53848</xdr:rowOff>
    </xdr:to>
    <xdr:cxnSp macro="">
      <xdr:nvCxnSpPr>
        <xdr:cNvPr id="363" name="直線コネクタ 362"/>
        <xdr:cNvCxnSpPr/>
      </xdr:nvCxnSpPr>
      <xdr:spPr>
        <a:xfrm flipV="1">
          <a:off x="3098800" y="133629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53848</xdr:rowOff>
    </xdr:to>
    <xdr:cxnSp macro="">
      <xdr:nvCxnSpPr>
        <xdr:cNvPr id="366" name="直線コネクタ 365"/>
        <xdr:cNvCxnSpPr/>
      </xdr:nvCxnSpPr>
      <xdr:spPr>
        <a:xfrm>
          <a:off x="2209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67" name="フローチャート: 判断 366"/>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68" name="テキスト ボックス 367"/>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159004</xdr:rowOff>
    </xdr:to>
    <xdr:cxnSp macro="">
      <xdr:nvCxnSpPr>
        <xdr:cNvPr id="369" name="直線コネクタ 368"/>
        <xdr:cNvCxnSpPr/>
      </xdr:nvCxnSpPr>
      <xdr:spPr>
        <a:xfrm flipV="1">
          <a:off x="1320800" y="134178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0" name="フローチャート: 判断 369"/>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1" name="テキスト ボックス 370"/>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2" name="フローチャート: 判断 371"/>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3" name="テキスト ボックス 372"/>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79" name="楕円 378"/>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0"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1" name="楕円 380"/>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2" name="テキスト ボックス 381"/>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83" name="楕円 382"/>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84" name="テキスト ボックス 383"/>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85" name="楕円 384"/>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86" name="テキスト ボックス 385"/>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108204</xdr:rowOff>
    </xdr:from>
    <xdr:to>
      <xdr:col>6</xdr:col>
      <xdr:colOff>171450</xdr:colOff>
      <xdr:row>79</xdr:row>
      <xdr:rowOff>38354</xdr:rowOff>
    </xdr:to>
    <xdr:sp macro="" textlink="">
      <xdr:nvSpPr>
        <xdr:cNvPr id="387" name="楕円 386"/>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23131</xdr:rowOff>
    </xdr:from>
    <xdr:ext cx="762000" cy="259045"/>
    <xdr:sp macro="" textlink="">
      <xdr:nvSpPr>
        <xdr:cNvPr id="388" name="テキスト ボックス 387"/>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類似団体内では低い水準となっているが、今後経常一般財源の減少が予想されることから、さらなる行財政改革を行い、財政の健全化を図る必要がある。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14" name="直線コネクタ 413"/>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15"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16" name="直線コネクタ 415"/>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17"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18" name="直線コネクタ 417"/>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88138</xdr:rowOff>
    </xdr:from>
    <xdr:to>
      <xdr:col>82</xdr:col>
      <xdr:colOff>107950</xdr:colOff>
      <xdr:row>74</xdr:row>
      <xdr:rowOff>159004</xdr:rowOff>
    </xdr:to>
    <xdr:cxnSp macro="">
      <xdr:nvCxnSpPr>
        <xdr:cNvPr id="419" name="直線コネクタ 418"/>
        <xdr:cNvCxnSpPr/>
      </xdr:nvCxnSpPr>
      <xdr:spPr>
        <a:xfrm flipV="1">
          <a:off x="15671800" y="12603988"/>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0"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1" name="フローチャート: 判断 420"/>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74</xdr:row>
      <xdr:rowOff>163576</xdr:rowOff>
    </xdr:to>
    <xdr:cxnSp macro="">
      <xdr:nvCxnSpPr>
        <xdr:cNvPr id="422" name="直線コネクタ 421"/>
        <xdr:cNvCxnSpPr/>
      </xdr:nvCxnSpPr>
      <xdr:spPr>
        <a:xfrm flipV="1">
          <a:off x="14782800" y="12846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3" name="フローチャート: 判断 422"/>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24" name="テキスト ボックス 423"/>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122428</xdr:rowOff>
    </xdr:from>
    <xdr:to>
      <xdr:col>73</xdr:col>
      <xdr:colOff>180975</xdr:colOff>
      <xdr:row>74</xdr:row>
      <xdr:rowOff>163576</xdr:rowOff>
    </xdr:to>
    <xdr:cxnSp macro="">
      <xdr:nvCxnSpPr>
        <xdr:cNvPr id="425" name="直線コネクタ 424"/>
        <xdr:cNvCxnSpPr/>
      </xdr:nvCxnSpPr>
      <xdr:spPr>
        <a:xfrm>
          <a:off x="13893800" y="12809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26" name="フローチャート: 判断 425"/>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27" name="テキスト ボックス 426"/>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40132</xdr:rowOff>
    </xdr:from>
    <xdr:to>
      <xdr:col>69</xdr:col>
      <xdr:colOff>92075</xdr:colOff>
      <xdr:row>74</xdr:row>
      <xdr:rowOff>122428</xdr:rowOff>
    </xdr:to>
    <xdr:cxnSp macro="">
      <xdr:nvCxnSpPr>
        <xdr:cNvPr id="428" name="直線コネクタ 427"/>
        <xdr:cNvCxnSpPr/>
      </xdr:nvCxnSpPr>
      <xdr:spPr>
        <a:xfrm>
          <a:off x="13004800" y="127274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29" name="フローチャート: 判断 428"/>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0" name="テキスト ボックス 429"/>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1" name="フローチャート: 判断 430"/>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2" name="テキスト ボックス 431"/>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37338</xdr:rowOff>
    </xdr:from>
    <xdr:to>
      <xdr:col>82</xdr:col>
      <xdr:colOff>158750</xdr:colOff>
      <xdr:row>73</xdr:row>
      <xdr:rowOff>138938</xdr:rowOff>
    </xdr:to>
    <xdr:sp macro="" textlink="">
      <xdr:nvSpPr>
        <xdr:cNvPr id="438" name="楕円 437"/>
        <xdr:cNvSpPr/>
      </xdr:nvSpPr>
      <xdr:spPr>
        <a:xfrm>
          <a:off x="164592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117365</xdr:rowOff>
    </xdr:from>
    <xdr:ext cx="762000" cy="259045"/>
    <xdr:sp macro="" textlink="">
      <xdr:nvSpPr>
        <xdr:cNvPr id="439" name="公債費以外該当値テキスト"/>
        <xdr:cNvSpPr txBox="1"/>
      </xdr:nvSpPr>
      <xdr:spPr>
        <a:xfrm>
          <a:off x="16598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108204</xdr:rowOff>
    </xdr:from>
    <xdr:to>
      <xdr:col>78</xdr:col>
      <xdr:colOff>120650</xdr:colOff>
      <xdr:row>75</xdr:row>
      <xdr:rowOff>38354</xdr:rowOff>
    </xdr:to>
    <xdr:sp macro="" textlink="">
      <xdr:nvSpPr>
        <xdr:cNvPr id="440" name="楕円 439"/>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48531</xdr:rowOff>
    </xdr:from>
    <xdr:ext cx="736600" cy="259045"/>
    <xdr:sp macro="" textlink="">
      <xdr:nvSpPr>
        <xdr:cNvPr id="441" name="テキスト ボックス 440"/>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42" name="楕円 441"/>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43" name="テキスト ボックス 442"/>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71628</xdr:rowOff>
    </xdr:from>
    <xdr:to>
      <xdr:col>69</xdr:col>
      <xdr:colOff>142875</xdr:colOff>
      <xdr:row>75</xdr:row>
      <xdr:rowOff>1778</xdr:rowOff>
    </xdr:to>
    <xdr:sp macro="" textlink="">
      <xdr:nvSpPr>
        <xdr:cNvPr id="444" name="楕円 443"/>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11955</xdr:rowOff>
    </xdr:from>
    <xdr:ext cx="762000" cy="259045"/>
    <xdr:sp macro="" textlink="">
      <xdr:nvSpPr>
        <xdr:cNvPr id="445" name="テキスト ボックス 444"/>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160782</xdr:rowOff>
    </xdr:from>
    <xdr:to>
      <xdr:col>65</xdr:col>
      <xdr:colOff>53975</xdr:colOff>
      <xdr:row>74</xdr:row>
      <xdr:rowOff>90932</xdr:rowOff>
    </xdr:to>
    <xdr:sp macro="" textlink="">
      <xdr:nvSpPr>
        <xdr:cNvPr id="446" name="楕円 445"/>
        <xdr:cNvSpPr/>
      </xdr:nvSpPr>
      <xdr:spPr>
        <a:xfrm>
          <a:off x="12954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101109</xdr:rowOff>
    </xdr:from>
    <xdr:ext cx="762000" cy="259045"/>
    <xdr:sp macro="" textlink="">
      <xdr:nvSpPr>
        <xdr:cNvPr id="447" name="テキスト ボックス 446"/>
        <xdr:cNvSpPr txBox="1"/>
      </xdr:nvSpPr>
      <xdr:spPr>
        <a:xfrm>
          <a:off x="12623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132387</xdr:rowOff>
    </xdr:from>
    <xdr:to>
      <xdr:col>29</xdr:col>
      <xdr:colOff>127000</xdr:colOff>
      <xdr:row>15</xdr:row>
      <xdr:rowOff>150569</xdr:rowOff>
    </xdr:to>
    <xdr:cxnSp macro="">
      <xdr:nvCxnSpPr>
        <xdr:cNvPr id="50" name="直線コネクタ 49"/>
        <xdr:cNvCxnSpPr/>
      </xdr:nvCxnSpPr>
      <xdr:spPr bwMode="auto">
        <a:xfrm>
          <a:off x="5003800" y="2751762"/>
          <a:ext cx="647700" cy="1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132387</xdr:rowOff>
    </xdr:from>
    <xdr:to>
      <xdr:col>26</xdr:col>
      <xdr:colOff>50800</xdr:colOff>
      <xdr:row>16</xdr:row>
      <xdr:rowOff>32443</xdr:rowOff>
    </xdr:to>
    <xdr:cxnSp macro="">
      <xdr:nvCxnSpPr>
        <xdr:cNvPr id="53" name="直線コネクタ 52"/>
        <xdr:cNvCxnSpPr/>
      </xdr:nvCxnSpPr>
      <xdr:spPr bwMode="auto">
        <a:xfrm flipV="1">
          <a:off x="4305300" y="2751762"/>
          <a:ext cx="698500" cy="7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32443</xdr:rowOff>
    </xdr:from>
    <xdr:to>
      <xdr:col>22</xdr:col>
      <xdr:colOff>114300</xdr:colOff>
      <xdr:row>16</xdr:row>
      <xdr:rowOff>42570</xdr:rowOff>
    </xdr:to>
    <xdr:cxnSp macro="">
      <xdr:nvCxnSpPr>
        <xdr:cNvPr id="56" name="直線コネクタ 55"/>
        <xdr:cNvCxnSpPr/>
      </xdr:nvCxnSpPr>
      <xdr:spPr bwMode="auto">
        <a:xfrm flipV="1">
          <a:off x="3606800" y="2823268"/>
          <a:ext cx="698500" cy="1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42570</xdr:rowOff>
    </xdr:from>
    <xdr:to>
      <xdr:col>18</xdr:col>
      <xdr:colOff>177800</xdr:colOff>
      <xdr:row>16</xdr:row>
      <xdr:rowOff>72060</xdr:rowOff>
    </xdr:to>
    <xdr:cxnSp macro="">
      <xdr:nvCxnSpPr>
        <xdr:cNvPr id="59" name="直線コネクタ 58"/>
        <xdr:cNvCxnSpPr/>
      </xdr:nvCxnSpPr>
      <xdr:spPr bwMode="auto">
        <a:xfrm flipV="1">
          <a:off x="2908300" y="2833395"/>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99769</xdr:rowOff>
    </xdr:from>
    <xdr:to>
      <xdr:col>29</xdr:col>
      <xdr:colOff>177800</xdr:colOff>
      <xdr:row>16</xdr:row>
      <xdr:rowOff>29919</xdr:rowOff>
    </xdr:to>
    <xdr:sp macro="" textlink="">
      <xdr:nvSpPr>
        <xdr:cNvPr id="69" name="楕円 68"/>
        <xdr:cNvSpPr/>
      </xdr:nvSpPr>
      <xdr:spPr bwMode="auto">
        <a:xfrm>
          <a:off x="5600700" y="2719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116296</xdr:rowOff>
    </xdr:from>
    <xdr:ext cx="762000" cy="259045"/>
    <xdr:sp macro="" textlink="">
      <xdr:nvSpPr>
        <xdr:cNvPr id="70" name="人口1人当たり決算額の推移該当値テキスト130"/>
        <xdr:cNvSpPr txBox="1"/>
      </xdr:nvSpPr>
      <xdr:spPr>
        <a:xfrm>
          <a:off x="5740400" y="256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81587</xdr:rowOff>
    </xdr:from>
    <xdr:to>
      <xdr:col>26</xdr:col>
      <xdr:colOff>101600</xdr:colOff>
      <xdr:row>16</xdr:row>
      <xdr:rowOff>11737</xdr:rowOff>
    </xdr:to>
    <xdr:sp macro="" textlink="">
      <xdr:nvSpPr>
        <xdr:cNvPr id="71" name="楕円 70"/>
        <xdr:cNvSpPr/>
      </xdr:nvSpPr>
      <xdr:spPr bwMode="auto">
        <a:xfrm>
          <a:off x="4953000" y="270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21914</xdr:rowOff>
    </xdr:from>
    <xdr:ext cx="736600" cy="259045"/>
    <xdr:sp macro="" textlink="">
      <xdr:nvSpPr>
        <xdr:cNvPr id="72" name="テキスト ボックス 71"/>
        <xdr:cNvSpPr txBox="1"/>
      </xdr:nvSpPr>
      <xdr:spPr>
        <a:xfrm>
          <a:off x="4622800" y="246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153093</xdr:rowOff>
    </xdr:from>
    <xdr:to>
      <xdr:col>22</xdr:col>
      <xdr:colOff>165100</xdr:colOff>
      <xdr:row>16</xdr:row>
      <xdr:rowOff>83243</xdr:rowOff>
    </xdr:to>
    <xdr:sp macro="" textlink="">
      <xdr:nvSpPr>
        <xdr:cNvPr id="73" name="楕円 72"/>
        <xdr:cNvSpPr/>
      </xdr:nvSpPr>
      <xdr:spPr bwMode="auto">
        <a:xfrm>
          <a:off x="4254500" y="277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93420</xdr:rowOff>
    </xdr:from>
    <xdr:ext cx="762000" cy="259045"/>
    <xdr:sp macro="" textlink="">
      <xdr:nvSpPr>
        <xdr:cNvPr id="74" name="テキスト ボックス 73"/>
        <xdr:cNvSpPr txBox="1"/>
      </xdr:nvSpPr>
      <xdr:spPr>
        <a:xfrm>
          <a:off x="3924300" y="254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163220</xdr:rowOff>
    </xdr:from>
    <xdr:to>
      <xdr:col>19</xdr:col>
      <xdr:colOff>38100</xdr:colOff>
      <xdr:row>16</xdr:row>
      <xdr:rowOff>93370</xdr:rowOff>
    </xdr:to>
    <xdr:sp macro="" textlink="">
      <xdr:nvSpPr>
        <xdr:cNvPr id="75" name="楕円 74"/>
        <xdr:cNvSpPr/>
      </xdr:nvSpPr>
      <xdr:spPr bwMode="auto">
        <a:xfrm>
          <a:off x="3556000" y="278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103547</xdr:rowOff>
    </xdr:from>
    <xdr:ext cx="762000" cy="259045"/>
    <xdr:sp macro="" textlink="">
      <xdr:nvSpPr>
        <xdr:cNvPr id="76" name="テキスト ボックス 75"/>
        <xdr:cNvSpPr txBox="1"/>
      </xdr:nvSpPr>
      <xdr:spPr>
        <a:xfrm>
          <a:off x="3225800" y="25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21260</xdr:rowOff>
    </xdr:from>
    <xdr:to>
      <xdr:col>15</xdr:col>
      <xdr:colOff>101600</xdr:colOff>
      <xdr:row>16</xdr:row>
      <xdr:rowOff>122860</xdr:rowOff>
    </xdr:to>
    <xdr:sp macro="" textlink="">
      <xdr:nvSpPr>
        <xdr:cNvPr id="77" name="楕円 76"/>
        <xdr:cNvSpPr/>
      </xdr:nvSpPr>
      <xdr:spPr bwMode="auto">
        <a:xfrm>
          <a:off x="2857500" y="281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133037</xdr:rowOff>
    </xdr:from>
    <xdr:ext cx="762000" cy="259045"/>
    <xdr:sp macro="" textlink="">
      <xdr:nvSpPr>
        <xdr:cNvPr id="78" name="テキスト ボックス 77"/>
        <xdr:cNvSpPr txBox="1"/>
      </xdr:nvSpPr>
      <xdr:spPr>
        <a:xfrm>
          <a:off x="2527300" y="25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65183</xdr:rowOff>
    </xdr:from>
    <xdr:to>
      <xdr:col>29</xdr:col>
      <xdr:colOff>127000</xdr:colOff>
      <xdr:row>35</xdr:row>
      <xdr:rowOff>179292</xdr:rowOff>
    </xdr:to>
    <xdr:cxnSp macro="">
      <xdr:nvCxnSpPr>
        <xdr:cNvPr id="112" name="直線コネクタ 111"/>
        <xdr:cNvCxnSpPr/>
      </xdr:nvCxnSpPr>
      <xdr:spPr bwMode="auto">
        <a:xfrm flipV="1">
          <a:off x="5003800" y="6675533"/>
          <a:ext cx="647700" cy="1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179292</xdr:rowOff>
    </xdr:from>
    <xdr:to>
      <xdr:col>26</xdr:col>
      <xdr:colOff>50800</xdr:colOff>
      <xdr:row>35</xdr:row>
      <xdr:rowOff>245701</xdr:rowOff>
    </xdr:to>
    <xdr:cxnSp macro="">
      <xdr:nvCxnSpPr>
        <xdr:cNvPr id="115" name="直線コネクタ 114"/>
        <xdr:cNvCxnSpPr/>
      </xdr:nvCxnSpPr>
      <xdr:spPr bwMode="auto">
        <a:xfrm flipV="1">
          <a:off x="4305300" y="6789642"/>
          <a:ext cx="698500" cy="66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245701</xdr:rowOff>
    </xdr:from>
    <xdr:to>
      <xdr:col>22</xdr:col>
      <xdr:colOff>114300</xdr:colOff>
      <xdr:row>35</xdr:row>
      <xdr:rowOff>274218</xdr:rowOff>
    </xdr:to>
    <xdr:cxnSp macro="">
      <xdr:nvCxnSpPr>
        <xdr:cNvPr id="118" name="直線コネクタ 117"/>
        <xdr:cNvCxnSpPr/>
      </xdr:nvCxnSpPr>
      <xdr:spPr bwMode="auto">
        <a:xfrm flipV="1">
          <a:off x="3606800" y="6856051"/>
          <a:ext cx="698500" cy="2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253435</xdr:rowOff>
    </xdr:from>
    <xdr:to>
      <xdr:col>18</xdr:col>
      <xdr:colOff>177800</xdr:colOff>
      <xdr:row>35</xdr:row>
      <xdr:rowOff>274218</xdr:rowOff>
    </xdr:to>
    <xdr:cxnSp macro="">
      <xdr:nvCxnSpPr>
        <xdr:cNvPr id="121" name="直線コネクタ 120"/>
        <xdr:cNvCxnSpPr/>
      </xdr:nvCxnSpPr>
      <xdr:spPr bwMode="auto">
        <a:xfrm>
          <a:off x="2908300" y="6863785"/>
          <a:ext cx="698500" cy="20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14383</xdr:rowOff>
    </xdr:from>
    <xdr:to>
      <xdr:col>29</xdr:col>
      <xdr:colOff>177800</xdr:colOff>
      <xdr:row>35</xdr:row>
      <xdr:rowOff>115983</xdr:rowOff>
    </xdr:to>
    <xdr:sp macro="" textlink="">
      <xdr:nvSpPr>
        <xdr:cNvPr id="131" name="楕円 130"/>
        <xdr:cNvSpPr/>
      </xdr:nvSpPr>
      <xdr:spPr bwMode="auto">
        <a:xfrm>
          <a:off x="5600700" y="662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202360</xdr:rowOff>
    </xdr:from>
    <xdr:ext cx="762000" cy="259045"/>
    <xdr:sp macro="" textlink="">
      <xdr:nvSpPr>
        <xdr:cNvPr id="132" name="人口1人当たり決算額の推移該当値テキスト445"/>
        <xdr:cNvSpPr txBox="1"/>
      </xdr:nvSpPr>
      <xdr:spPr>
        <a:xfrm>
          <a:off x="5740400" y="646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128492</xdr:rowOff>
    </xdr:from>
    <xdr:to>
      <xdr:col>26</xdr:col>
      <xdr:colOff>101600</xdr:colOff>
      <xdr:row>35</xdr:row>
      <xdr:rowOff>230092</xdr:rowOff>
    </xdr:to>
    <xdr:sp macro="" textlink="">
      <xdr:nvSpPr>
        <xdr:cNvPr id="133" name="楕円 132"/>
        <xdr:cNvSpPr/>
      </xdr:nvSpPr>
      <xdr:spPr bwMode="auto">
        <a:xfrm>
          <a:off x="4953000" y="6738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240269</xdr:rowOff>
    </xdr:from>
    <xdr:ext cx="736600" cy="259045"/>
    <xdr:sp macro="" textlink="">
      <xdr:nvSpPr>
        <xdr:cNvPr id="134" name="テキスト ボックス 133"/>
        <xdr:cNvSpPr txBox="1"/>
      </xdr:nvSpPr>
      <xdr:spPr>
        <a:xfrm>
          <a:off x="4622800" y="650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194901</xdr:rowOff>
    </xdr:from>
    <xdr:to>
      <xdr:col>22</xdr:col>
      <xdr:colOff>165100</xdr:colOff>
      <xdr:row>35</xdr:row>
      <xdr:rowOff>296501</xdr:rowOff>
    </xdr:to>
    <xdr:sp macro="" textlink="">
      <xdr:nvSpPr>
        <xdr:cNvPr id="135" name="楕円 134"/>
        <xdr:cNvSpPr/>
      </xdr:nvSpPr>
      <xdr:spPr bwMode="auto">
        <a:xfrm>
          <a:off x="4254500" y="680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306678</xdr:rowOff>
    </xdr:from>
    <xdr:ext cx="762000" cy="259045"/>
    <xdr:sp macro="" textlink="">
      <xdr:nvSpPr>
        <xdr:cNvPr id="136" name="テキスト ボックス 135"/>
        <xdr:cNvSpPr txBox="1"/>
      </xdr:nvSpPr>
      <xdr:spPr>
        <a:xfrm>
          <a:off x="3924300" y="657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223418</xdr:rowOff>
    </xdr:from>
    <xdr:to>
      <xdr:col>19</xdr:col>
      <xdr:colOff>38100</xdr:colOff>
      <xdr:row>35</xdr:row>
      <xdr:rowOff>325018</xdr:rowOff>
    </xdr:to>
    <xdr:sp macro="" textlink="">
      <xdr:nvSpPr>
        <xdr:cNvPr id="137" name="楕円 136"/>
        <xdr:cNvSpPr/>
      </xdr:nvSpPr>
      <xdr:spPr bwMode="auto">
        <a:xfrm>
          <a:off x="3556000" y="683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335195</xdr:rowOff>
    </xdr:from>
    <xdr:ext cx="762000" cy="259045"/>
    <xdr:sp macro="" textlink="">
      <xdr:nvSpPr>
        <xdr:cNvPr id="138" name="テキスト ボックス 137"/>
        <xdr:cNvSpPr txBox="1"/>
      </xdr:nvSpPr>
      <xdr:spPr>
        <a:xfrm>
          <a:off x="3225800" y="660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202635</xdr:rowOff>
    </xdr:from>
    <xdr:to>
      <xdr:col>15</xdr:col>
      <xdr:colOff>101600</xdr:colOff>
      <xdr:row>35</xdr:row>
      <xdr:rowOff>304235</xdr:rowOff>
    </xdr:to>
    <xdr:sp macro="" textlink="">
      <xdr:nvSpPr>
        <xdr:cNvPr id="139" name="楕円 138"/>
        <xdr:cNvSpPr/>
      </xdr:nvSpPr>
      <xdr:spPr bwMode="auto">
        <a:xfrm>
          <a:off x="2857500" y="6812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314412</xdr:rowOff>
    </xdr:from>
    <xdr:ext cx="762000" cy="259045"/>
    <xdr:sp macro="" textlink="">
      <xdr:nvSpPr>
        <xdr:cNvPr id="140" name="テキスト ボックス 139"/>
        <xdr:cNvSpPr txBox="1"/>
      </xdr:nvSpPr>
      <xdr:spPr>
        <a:xfrm>
          <a:off x="2527300" y="65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13,513
13,363
232.17
14,426,423
13,928,207
484,820
7,463,316
11,281,870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5855</xdr:rowOff>
    </xdr:from>
    <xdr:to>
      <xdr:col>24</xdr:col>
      <xdr:colOff>63500</xdr:colOff>
      <xdr:row>33</xdr:row>
      <xdr:rowOff>16358</xdr:rowOff>
    </xdr:to>
    <xdr:cxnSp macro="">
      <xdr:nvCxnSpPr>
        <xdr:cNvPr id="61" name="直線コネクタ 60"/>
        <xdr:cNvCxnSpPr/>
      </xdr:nvCxnSpPr>
      <xdr:spPr>
        <a:xfrm>
          <a:off x="3797300" y="5663705"/>
          <a:ext cx="838200" cy="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5855</xdr:rowOff>
    </xdr:from>
    <xdr:to>
      <xdr:col>19</xdr:col>
      <xdr:colOff>177800</xdr:colOff>
      <xdr:row>35</xdr:row>
      <xdr:rowOff>27826</xdr:rowOff>
    </xdr:to>
    <xdr:cxnSp macro="">
      <xdr:nvCxnSpPr>
        <xdr:cNvPr id="64" name="直線コネクタ 63"/>
        <xdr:cNvCxnSpPr/>
      </xdr:nvCxnSpPr>
      <xdr:spPr>
        <a:xfrm flipV="1">
          <a:off x="2908300" y="5663705"/>
          <a:ext cx="889000" cy="36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27826</xdr:rowOff>
    </xdr:from>
    <xdr:to>
      <xdr:col>15</xdr:col>
      <xdr:colOff>50800</xdr:colOff>
      <xdr:row>35</xdr:row>
      <xdr:rowOff>45593</xdr:rowOff>
    </xdr:to>
    <xdr:cxnSp macro="">
      <xdr:nvCxnSpPr>
        <xdr:cNvPr id="67" name="直線コネクタ 66"/>
        <xdr:cNvCxnSpPr/>
      </xdr:nvCxnSpPr>
      <xdr:spPr>
        <a:xfrm flipV="1">
          <a:off x="2019300" y="6028576"/>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45593</xdr:rowOff>
    </xdr:from>
    <xdr:to>
      <xdr:col>10</xdr:col>
      <xdr:colOff>114300</xdr:colOff>
      <xdr:row>35</xdr:row>
      <xdr:rowOff>77838</xdr:rowOff>
    </xdr:to>
    <xdr:cxnSp macro="">
      <xdr:nvCxnSpPr>
        <xdr:cNvPr id="70" name="直線コネクタ 69"/>
        <xdr:cNvCxnSpPr/>
      </xdr:nvCxnSpPr>
      <xdr:spPr>
        <a:xfrm flipV="1">
          <a:off x="1130300" y="6046343"/>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137008</xdr:rowOff>
    </xdr:from>
    <xdr:to>
      <xdr:col>24</xdr:col>
      <xdr:colOff>114300</xdr:colOff>
      <xdr:row>33</xdr:row>
      <xdr:rowOff>67158</xdr:rowOff>
    </xdr:to>
    <xdr:sp macro="" textlink="">
      <xdr:nvSpPr>
        <xdr:cNvPr id="80" name="楕円 79"/>
        <xdr:cNvSpPr/>
      </xdr:nvSpPr>
      <xdr:spPr>
        <a:xfrm>
          <a:off x="4584700" y="56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159885</xdr:rowOff>
    </xdr:from>
    <xdr:ext cx="599010" cy="259045"/>
    <xdr:sp macro="" textlink="">
      <xdr:nvSpPr>
        <xdr:cNvPr id="81" name="人件費該当値テキスト"/>
        <xdr:cNvSpPr txBox="1"/>
      </xdr:nvSpPr>
      <xdr:spPr>
        <a:xfrm>
          <a:off x="4686300" y="547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126505</xdr:rowOff>
    </xdr:from>
    <xdr:to>
      <xdr:col>20</xdr:col>
      <xdr:colOff>38100</xdr:colOff>
      <xdr:row>33</xdr:row>
      <xdr:rowOff>56655</xdr:rowOff>
    </xdr:to>
    <xdr:sp macro="" textlink="">
      <xdr:nvSpPr>
        <xdr:cNvPr id="82" name="楕円 81"/>
        <xdr:cNvSpPr/>
      </xdr:nvSpPr>
      <xdr:spPr>
        <a:xfrm>
          <a:off x="3746500" y="5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73182</xdr:rowOff>
    </xdr:from>
    <xdr:ext cx="599010" cy="259045"/>
    <xdr:sp macro="" textlink="">
      <xdr:nvSpPr>
        <xdr:cNvPr id="83" name="テキスト ボックス 82"/>
        <xdr:cNvSpPr txBox="1"/>
      </xdr:nvSpPr>
      <xdr:spPr>
        <a:xfrm>
          <a:off x="3497795" y="538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148476</xdr:rowOff>
    </xdr:from>
    <xdr:to>
      <xdr:col>15</xdr:col>
      <xdr:colOff>101600</xdr:colOff>
      <xdr:row>35</xdr:row>
      <xdr:rowOff>78626</xdr:rowOff>
    </xdr:to>
    <xdr:sp macro="" textlink="">
      <xdr:nvSpPr>
        <xdr:cNvPr id="84" name="楕円 83"/>
        <xdr:cNvSpPr/>
      </xdr:nvSpPr>
      <xdr:spPr>
        <a:xfrm>
          <a:off x="2857500" y="59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95153</xdr:rowOff>
    </xdr:from>
    <xdr:ext cx="599010" cy="259045"/>
    <xdr:sp macro="" textlink="">
      <xdr:nvSpPr>
        <xdr:cNvPr id="85" name="テキスト ボックス 84"/>
        <xdr:cNvSpPr txBox="1"/>
      </xdr:nvSpPr>
      <xdr:spPr>
        <a:xfrm>
          <a:off x="2608795" y="57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166243</xdr:rowOff>
    </xdr:from>
    <xdr:to>
      <xdr:col>10</xdr:col>
      <xdr:colOff>165100</xdr:colOff>
      <xdr:row>35</xdr:row>
      <xdr:rowOff>96393</xdr:rowOff>
    </xdr:to>
    <xdr:sp macro="" textlink="">
      <xdr:nvSpPr>
        <xdr:cNvPr id="86" name="楕円 85"/>
        <xdr:cNvSpPr/>
      </xdr:nvSpPr>
      <xdr:spPr>
        <a:xfrm>
          <a:off x="1968500" y="59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112920</xdr:rowOff>
    </xdr:from>
    <xdr:ext cx="599010" cy="259045"/>
    <xdr:sp macro="" textlink="">
      <xdr:nvSpPr>
        <xdr:cNvPr id="87" name="テキスト ボックス 86"/>
        <xdr:cNvSpPr txBox="1"/>
      </xdr:nvSpPr>
      <xdr:spPr>
        <a:xfrm>
          <a:off x="1719795" y="577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27038</xdr:rowOff>
    </xdr:from>
    <xdr:to>
      <xdr:col>6</xdr:col>
      <xdr:colOff>38100</xdr:colOff>
      <xdr:row>35</xdr:row>
      <xdr:rowOff>128638</xdr:rowOff>
    </xdr:to>
    <xdr:sp macro="" textlink="">
      <xdr:nvSpPr>
        <xdr:cNvPr id="88" name="楕円 87"/>
        <xdr:cNvSpPr/>
      </xdr:nvSpPr>
      <xdr:spPr>
        <a:xfrm>
          <a:off x="1079500" y="6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145165</xdr:rowOff>
    </xdr:from>
    <xdr:ext cx="599010" cy="259045"/>
    <xdr:sp macro="" textlink="">
      <xdr:nvSpPr>
        <xdr:cNvPr id="89" name="テキスト ボックス 88"/>
        <xdr:cNvSpPr txBox="1"/>
      </xdr:nvSpPr>
      <xdr:spPr>
        <a:xfrm>
          <a:off x="830795" y="580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55114</xdr:rowOff>
    </xdr:from>
    <xdr:to>
      <xdr:col>24</xdr:col>
      <xdr:colOff>63500</xdr:colOff>
      <xdr:row>55</xdr:row>
      <xdr:rowOff>106818</xdr:rowOff>
    </xdr:to>
    <xdr:cxnSp macro="">
      <xdr:nvCxnSpPr>
        <xdr:cNvPr id="116" name="直線コネクタ 115"/>
        <xdr:cNvCxnSpPr/>
      </xdr:nvCxnSpPr>
      <xdr:spPr>
        <a:xfrm flipV="1">
          <a:off x="3797300" y="9484864"/>
          <a:ext cx="838200" cy="5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22099</xdr:rowOff>
    </xdr:from>
    <xdr:to>
      <xdr:col>19</xdr:col>
      <xdr:colOff>177800</xdr:colOff>
      <xdr:row>55</xdr:row>
      <xdr:rowOff>106818</xdr:rowOff>
    </xdr:to>
    <xdr:cxnSp macro="">
      <xdr:nvCxnSpPr>
        <xdr:cNvPr id="119" name="直線コネクタ 118"/>
        <xdr:cNvCxnSpPr/>
      </xdr:nvCxnSpPr>
      <xdr:spPr>
        <a:xfrm>
          <a:off x="2908300" y="9451849"/>
          <a:ext cx="889000" cy="8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22099</xdr:rowOff>
    </xdr:from>
    <xdr:to>
      <xdr:col>15</xdr:col>
      <xdr:colOff>50800</xdr:colOff>
      <xdr:row>55</xdr:row>
      <xdr:rowOff>32341</xdr:rowOff>
    </xdr:to>
    <xdr:cxnSp macro="">
      <xdr:nvCxnSpPr>
        <xdr:cNvPr id="122" name="直線コネクタ 121"/>
        <xdr:cNvCxnSpPr/>
      </xdr:nvCxnSpPr>
      <xdr:spPr>
        <a:xfrm flipV="1">
          <a:off x="2019300" y="9451849"/>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77326</xdr:rowOff>
    </xdr:from>
    <xdr:ext cx="534377" cy="259045"/>
    <xdr:sp macro="" textlink="">
      <xdr:nvSpPr>
        <xdr:cNvPr id="124" name="テキスト ボックス 123"/>
        <xdr:cNvSpPr txBox="1"/>
      </xdr:nvSpPr>
      <xdr:spPr>
        <a:xfrm>
          <a:off x="2641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32341</xdr:rowOff>
    </xdr:from>
    <xdr:to>
      <xdr:col>10</xdr:col>
      <xdr:colOff>114300</xdr:colOff>
      <xdr:row>55</xdr:row>
      <xdr:rowOff>89486</xdr:rowOff>
    </xdr:to>
    <xdr:cxnSp macro="">
      <xdr:nvCxnSpPr>
        <xdr:cNvPr id="125" name="直線コネクタ 124"/>
        <xdr:cNvCxnSpPr/>
      </xdr:nvCxnSpPr>
      <xdr:spPr>
        <a:xfrm flipV="1">
          <a:off x="1130300" y="9462091"/>
          <a:ext cx="889000" cy="5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134398</xdr:rowOff>
    </xdr:from>
    <xdr:ext cx="534377" cy="259045"/>
    <xdr:sp macro="" textlink="">
      <xdr:nvSpPr>
        <xdr:cNvPr id="129" name="テキスト ボックス 128"/>
        <xdr:cNvSpPr txBox="1"/>
      </xdr:nvSpPr>
      <xdr:spPr>
        <a:xfrm>
          <a:off x="863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4314</xdr:rowOff>
    </xdr:from>
    <xdr:to>
      <xdr:col>24</xdr:col>
      <xdr:colOff>114300</xdr:colOff>
      <xdr:row>55</xdr:row>
      <xdr:rowOff>105914</xdr:rowOff>
    </xdr:to>
    <xdr:sp macro="" textlink="">
      <xdr:nvSpPr>
        <xdr:cNvPr id="135" name="楕円 134"/>
        <xdr:cNvSpPr/>
      </xdr:nvSpPr>
      <xdr:spPr>
        <a:xfrm>
          <a:off x="4584700" y="94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27191</xdr:rowOff>
    </xdr:from>
    <xdr:ext cx="599010" cy="259045"/>
    <xdr:sp macro="" textlink="">
      <xdr:nvSpPr>
        <xdr:cNvPr id="136" name="物件費該当値テキスト"/>
        <xdr:cNvSpPr txBox="1"/>
      </xdr:nvSpPr>
      <xdr:spPr>
        <a:xfrm>
          <a:off x="4686300" y="928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56018</xdr:rowOff>
    </xdr:from>
    <xdr:to>
      <xdr:col>20</xdr:col>
      <xdr:colOff>38100</xdr:colOff>
      <xdr:row>55</xdr:row>
      <xdr:rowOff>157618</xdr:rowOff>
    </xdr:to>
    <xdr:sp macro="" textlink="">
      <xdr:nvSpPr>
        <xdr:cNvPr id="137" name="楕円 136"/>
        <xdr:cNvSpPr/>
      </xdr:nvSpPr>
      <xdr:spPr>
        <a:xfrm>
          <a:off x="3746500" y="94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2695</xdr:rowOff>
    </xdr:from>
    <xdr:ext cx="599010" cy="259045"/>
    <xdr:sp macro="" textlink="">
      <xdr:nvSpPr>
        <xdr:cNvPr id="138" name="テキスト ボックス 137"/>
        <xdr:cNvSpPr txBox="1"/>
      </xdr:nvSpPr>
      <xdr:spPr>
        <a:xfrm>
          <a:off x="3497795" y="926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142749</xdr:rowOff>
    </xdr:from>
    <xdr:to>
      <xdr:col>15</xdr:col>
      <xdr:colOff>101600</xdr:colOff>
      <xdr:row>55</xdr:row>
      <xdr:rowOff>72899</xdr:rowOff>
    </xdr:to>
    <xdr:sp macro="" textlink="">
      <xdr:nvSpPr>
        <xdr:cNvPr id="139" name="楕円 138"/>
        <xdr:cNvSpPr/>
      </xdr:nvSpPr>
      <xdr:spPr>
        <a:xfrm>
          <a:off x="2857500" y="94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89426</xdr:rowOff>
    </xdr:from>
    <xdr:ext cx="599010" cy="259045"/>
    <xdr:sp macro="" textlink="">
      <xdr:nvSpPr>
        <xdr:cNvPr id="140" name="テキスト ボックス 139"/>
        <xdr:cNvSpPr txBox="1"/>
      </xdr:nvSpPr>
      <xdr:spPr>
        <a:xfrm>
          <a:off x="2608795" y="917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152991</xdr:rowOff>
    </xdr:from>
    <xdr:to>
      <xdr:col>10</xdr:col>
      <xdr:colOff>165100</xdr:colOff>
      <xdr:row>55</xdr:row>
      <xdr:rowOff>83141</xdr:rowOff>
    </xdr:to>
    <xdr:sp macro="" textlink="">
      <xdr:nvSpPr>
        <xdr:cNvPr id="141" name="楕円 140"/>
        <xdr:cNvSpPr/>
      </xdr:nvSpPr>
      <xdr:spPr>
        <a:xfrm>
          <a:off x="1968500" y="94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99668</xdr:rowOff>
    </xdr:from>
    <xdr:ext cx="599010" cy="259045"/>
    <xdr:sp macro="" textlink="">
      <xdr:nvSpPr>
        <xdr:cNvPr id="142" name="テキスト ボックス 141"/>
        <xdr:cNvSpPr txBox="1"/>
      </xdr:nvSpPr>
      <xdr:spPr>
        <a:xfrm>
          <a:off x="1719795" y="918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38686</xdr:rowOff>
    </xdr:from>
    <xdr:to>
      <xdr:col>6</xdr:col>
      <xdr:colOff>38100</xdr:colOff>
      <xdr:row>55</xdr:row>
      <xdr:rowOff>140286</xdr:rowOff>
    </xdr:to>
    <xdr:sp macro="" textlink="">
      <xdr:nvSpPr>
        <xdr:cNvPr id="143" name="楕円 142"/>
        <xdr:cNvSpPr/>
      </xdr:nvSpPr>
      <xdr:spPr>
        <a:xfrm>
          <a:off x="1079500" y="94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156813</xdr:rowOff>
    </xdr:from>
    <xdr:ext cx="599010" cy="259045"/>
    <xdr:sp macro="" textlink="">
      <xdr:nvSpPr>
        <xdr:cNvPr id="144" name="テキスト ボックス 143"/>
        <xdr:cNvSpPr txBox="1"/>
      </xdr:nvSpPr>
      <xdr:spPr>
        <a:xfrm>
          <a:off x="830795" y="924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51780</xdr:rowOff>
    </xdr:from>
    <xdr:to>
      <xdr:col>24</xdr:col>
      <xdr:colOff>63500</xdr:colOff>
      <xdr:row>78</xdr:row>
      <xdr:rowOff>106713</xdr:rowOff>
    </xdr:to>
    <xdr:cxnSp macro="">
      <xdr:nvCxnSpPr>
        <xdr:cNvPr id="171" name="直線コネクタ 170"/>
        <xdr:cNvCxnSpPr/>
      </xdr:nvCxnSpPr>
      <xdr:spPr>
        <a:xfrm>
          <a:off x="3797300" y="13424880"/>
          <a:ext cx="8382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51780</xdr:rowOff>
    </xdr:from>
    <xdr:to>
      <xdr:col>19</xdr:col>
      <xdr:colOff>177800</xdr:colOff>
      <xdr:row>78</xdr:row>
      <xdr:rowOff>76491</xdr:rowOff>
    </xdr:to>
    <xdr:cxnSp macro="">
      <xdr:nvCxnSpPr>
        <xdr:cNvPr id="174" name="直線コネクタ 173"/>
        <xdr:cNvCxnSpPr/>
      </xdr:nvCxnSpPr>
      <xdr:spPr>
        <a:xfrm flipV="1">
          <a:off x="2908300" y="13424880"/>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76491</xdr:rowOff>
    </xdr:from>
    <xdr:to>
      <xdr:col>15</xdr:col>
      <xdr:colOff>50800</xdr:colOff>
      <xdr:row>78</xdr:row>
      <xdr:rowOff>92311</xdr:rowOff>
    </xdr:to>
    <xdr:cxnSp macro="">
      <xdr:nvCxnSpPr>
        <xdr:cNvPr id="177" name="直線コネクタ 176"/>
        <xdr:cNvCxnSpPr/>
      </xdr:nvCxnSpPr>
      <xdr:spPr>
        <a:xfrm flipV="1">
          <a:off x="2019300" y="13449591"/>
          <a:ext cx="8890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77474</xdr:rowOff>
    </xdr:from>
    <xdr:to>
      <xdr:col>10</xdr:col>
      <xdr:colOff>114300</xdr:colOff>
      <xdr:row>78</xdr:row>
      <xdr:rowOff>92311</xdr:rowOff>
    </xdr:to>
    <xdr:cxnSp macro="">
      <xdr:nvCxnSpPr>
        <xdr:cNvPr id="180" name="直線コネクタ 179"/>
        <xdr:cNvCxnSpPr/>
      </xdr:nvCxnSpPr>
      <xdr:spPr>
        <a:xfrm>
          <a:off x="1130300" y="13450574"/>
          <a:ext cx="8890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55913</xdr:rowOff>
    </xdr:from>
    <xdr:to>
      <xdr:col>24</xdr:col>
      <xdr:colOff>114300</xdr:colOff>
      <xdr:row>78</xdr:row>
      <xdr:rowOff>157513</xdr:rowOff>
    </xdr:to>
    <xdr:sp macro="" textlink="">
      <xdr:nvSpPr>
        <xdr:cNvPr id="190" name="楕円 189"/>
        <xdr:cNvSpPr/>
      </xdr:nvSpPr>
      <xdr:spPr>
        <a:xfrm>
          <a:off x="4584700" y="134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142290</xdr:rowOff>
    </xdr:from>
    <xdr:ext cx="469744" cy="259045"/>
    <xdr:sp macro="" textlink="">
      <xdr:nvSpPr>
        <xdr:cNvPr id="191" name="維持補修費該当値テキスト"/>
        <xdr:cNvSpPr txBox="1"/>
      </xdr:nvSpPr>
      <xdr:spPr>
        <a:xfrm>
          <a:off x="4686300" y="1334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980</xdr:rowOff>
    </xdr:from>
    <xdr:to>
      <xdr:col>20</xdr:col>
      <xdr:colOff>38100</xdr:colOff>
      <xdr:row>78</xdr:row>
      <xdr:rowOff>102580</xdr:rowOff>
    </xdr:to>
    <xdr:sp macro="" textlink="">
      <xdr:nvSpPr>
        <xdr:cNvPr id="192" name="楕円 191"/>
        <xdr:cNvSpPr/>
      </xdr:nvSpPr>
      <xdr:spPr>
        <a:xfrm>
          <a:off x="3746500" y="133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93707</xdr:rowOff>
    </xdr:from>
    <xdr:ext cx="469744" cy="259045"/>
    <xdr:sp macro="" textlink="">
      <xdr:nvSpPr>
        <xdr:cNvPr id="193" name="テキスト ボックス 192"/>
        <xdr:cNvSpPr txBox="1"/>
      </xdr:nvSpPr>
      <xdr:spPr>
        <a:xfrm>
          <a:off x="3562428" y="134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25691</xdr:rowOff>
    </xdr:from>
    <xdr:to>
      <xdr:col>15</xdr:col>
      <xdr:colOff>101600</xdr:colOff>
      <xdr:row>78</xdr:row>
      <xdr:rowOff>127291</xdr:rowOff>
    </xdr:to>
    <xdr:sp macro="" textlink="">
      <xdr:nvSpPr>
        <xdr:cNvPr id="194" name="楕円 193"/>
        <xdr:cNvSpPr/>
      </xdr:nvSpPr>
      <xdr:spPr>
        <a:xfrm>
          <a:off x="2857500" y="133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118418</xdr:rowOff>
    </xdr:from>
    <xdr:ext cx="469744" cy="259045"/>
    <xdr:sp macro="" textlink="">
      <xdr:nvSpPr>
        <xdr:cNvPr id="195" name="テキスト ボックス 194"/>
        <xdr:cNvSpPr txBox="1"/>
      </xdr:nvSpPr>
      <xdr:spPr>
        <a:xfrm>
          <a:off x="2673428" y="134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41511</xdr:rowOff>
    </xdr:from>
    <xdr:to>
      <xdr:col>10</xdr:col>
      <xdr:colOff>165100</xdr:colOff>
      <xdr:row>78</xdr:row>
      <xdr:rowOff>143111</xdr:rowOff>
    </xdr:to>
    <xdr:sp macro="" textlink="">
      <xdr:nvSpPr>
        <xdr:cNvPr id="196" name="楕円 195"/>
        <xdr:cNvSpPr/>
      </xdr:nvSpPr>
      <xdr:spPr>
        <a:xfrm>
          <a:off x="1968500" y="134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134238</xdr:rowOff>
    </xdr:from>
    <xdr:ext cx="469744" cy="259045"/>
    <xdr:sp macro="" textlink="">
      <xdr:nvSpPr>
        <xdr:cNvPr id="197" name="テキスト ボックス 196"/>
        <xdr:cNvSpPr txBox="1"/>
      </xdr:nvSpPr>
      <xdr:spPr>
        <a:xfrm>
          <a:off x="1784428" y="1350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26674</xdr:rowOff>
    </xdr:from>
    <xdr:to>
      <xdr:col>6</xdr:col>
      <xdr:colOff>38100</xdr:colOff>
      <xdr:row>78</xdr:row>
      <xdr:rowOff>128274</xdr:rowOff>
    </xdr:to>
    <xdr:sp macro="" textlink="">
      <xdr:nvSpPr>
        <xdr:cNvPr id="198" name="楕円 197"/>
        <xdr:cNvSpPr/>
      </xdr:nvSpPr>
      <xdr:spPr>
        <a:xfrm>
          <a:off x="1079500" y="133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119401</xdr:rowOff>
    </xdr:from>
    <xdr:ext cx="469744" cy="259045"/>
    <xdr:sp macro="" textlink="">
      <xdr:nvSpPr>
        <xdr:cNvPr id="199" name="テキスト ボックス 198"/>
        <xdr:cNvSpPr txBox="1"/>
      </xdr:nvSpPr>
      <xdr:spPr>
        <a:xfrm>
          <a:off x="895428" y="1349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166066</xdr:rowOff>
    </xdr:from>
    <xdr:to>
      <xdr:col>24</xdr:col>
      <xdr:colOff>63500</xdr:colOff>
      <xdr:row>95</xdr:row>
      <xdr:rowOff>91796</xdr:rowOff>
    </xdr:to>
    <xdr:cxnSp macro="">
      <xdr:nvCxnSpPr>
        <xdr:cNvPr id="229" name="直線コネクタ 228"/>
        <xdr:cNvCxnSpPr/>
      </xdr:nvCxnSpPr>
      <xdr:spPr>
        <a:xfrm flipV="1">
          <a:off x="3797300" y="16110916"/>
          <a:ext cx="838200" cy="2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91796</xdr:rowOff>
    </xdr:from>
    <xdr:to>
      <xdr:col>19</xdr:col>
      <xdr:colOff>177800</xdr:colOff>
      <xdr:row>95</xdr:row>
      <xdr:rowOff>140094</xdr:rowOff>
    </xdr:to>
    <xdr:cxnSp macro="">
      <xdr:nvCxnSpPr>
        <xdr:cNvPr id="232" name="直線コネクタ 231"/>
        <xdr:cNvCxnSpPr/>
      </xdr:nvCxnSpPr>
      <xdr:spPr>
        <a:xfrm flipV="1">
          <a:off x="2908300" y="16379546"/>
          <a:ext cx="889000" cy="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140094</xdr:rowOff>
    </xdr:from>
    <xdr:to>
      <xdr:col>15</xdr:col>
      <xdr:colOff>50800</xdr:colOff>
      <xdr:row>96</xdr:row>
      <xdr:rowOff>41566</xdr:rowOff>
    </xdr:to>
    <xdr:cxnSp macro="">
      <xdr:nvCxnSpPr>
        <xdr:cNvPr id="235" name="直線コネクタ 234"/>
        <xdr:cNvCxnSpPr/>
      </xdr:nvCxnSpPr>
      <xdr:spPr>
        <a:xfrm flipV="1">
          <a:off x="2019300" y="16427844"/>
          <a:ext cx="889000" cy="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15584</xdr:rowOff>
    </xdr:from>
    <xdr:to>
      <xdr:col>10</xdr:col>
      <xdr:colOff>114300</xdr:colOff>
      <xdr:row>96</xdr:row>
      <xdr:rowOff>41566</xdr:rowOff>
    </xdr:to>
    <xdr:cxnSp macro="">
      <xdr:nvCxnSpPr>
        <xdr:cNvPr id="238" name="直線コネクタ 237"/>
        <xdr:cNvCxnSpPr/>
      </xdr:nvCxnSpPr>
      <xdr:spPr>
        <a:xfrm>
          <a:off x="1130300" y="16474784"/>
          <a:ext cx="889000" cy="2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115266</xdr:rowOff>
    </xdr:from>
    <xdr:to>
      <xdr:col>24</xdr:col>
      <xdr:colOff>114300</xdr:colOff>
      <xdr:row>94</xdr:row>
      <xdr:rowOff>45416</xdr:rowOff>
    </xdr:to>
    <xdr:sp macro="" textlink="">
      <xdr:nvSpPr>
        <xdr:cNvPr id="248" name="楕円 247"/>
        <xdr:cNvSpPr/>
      </xdr:nvSpPr>
      <xdr:spPr>
        <a:xfrm>
          <a:off x="4584700" y="160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138143</xdr:rowOff>
    </xdr:from>
    <xdr:ext cx="599010" cy="259045"/>
    <xdr:sp macro="" textlink="">
      <xdr:nvSpPr>
        <xdr:cNvPr id="249" name="扶助費該当値テキスト"/>
        <xdr:cNvSpPr txBox="1"/>
      </xdr:nvSpPr>
      <xdr:spPr>
        <a:xfrm>
          <a:off x="4686300" y="159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40996</xdr:rowOff>
    </xdr:from>
    <xdr:to>
      <xdr:col>20</xdr:col>
      <xdr:colOff>38100</xdr:colOff>
      <xdr:row>95</xdr:row>
      <xdr:rowOff>142596</xdr:rowOff>
    </xdr:to>
    <xdr:sp macro="" textlink="">
      <xdr:nvSpPr>
        <xdr:cNvPr id="250" name="楕円 249"/>
        <xdr:cNvSpPr/>
      </xdr:nvSpPr>
      <xdr:spPr>
        <a:xfrm>
          <a:off x="3746500" y="1632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159123</xdr:rowOff>
    </xdr:from>
    <xdr:ext cx="534377" cy="259045"/>
    <xdr:sp macro="" textlink="">
      <xdr:nvSpPr>
        <xdr:cNvPr id="251" name="テキスト ボックス 250"/>
        <xdr:cNvSpPr txBox="1"/>
      </xdr:nvSpPr>
      <xdr:spPr>
        <a:xfrm>
          <a:off x="3530111" y="1610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89294</xdr:rowOff>
    </xdr:from>
    <xdr:to>
      <xdr:col>15</xdr:col>
      <xdr:colOff>101600</xdr:colOff>
      <xdr:row>96</xdr:row>
      <xdr:rowOff>19444</xdr:rowOff>
    </xdr:to>
    <xdr:sp macro="" textlink="">
      <xdr:nvSpPr>
        <xdr:cNvPr id="252" name="楕円 251"/>
        <xdr:cNvSpPr/>
      </xdr:nvSpPr>
      <xdr:spPr>
        <a:xfrm>
          <a:off x="2857500" y="163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35971</xdr:rowOff>
    </xdr:from>
    <xdr:ext cx="534377" cy="259045"/>
    <xdr:sp macro="" textlink="">
      <xdr:nvSpPr>
        <xdr:cNvPr id="253" name="テキスト ボックス 252"/>
        <xdr:cNvSpPr txBox="1"/>
      </xdr:nvSpPr>
      <xdr:spPr>
        <a:xfrm>
          <a:off x="2641111" y="1615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162216</xdr:rowOff>
    </xdr:from>
    <xdr:to>
      <xdr:col>10</xdr:col>
      <xdr:colOff>165100</xdr:colOff>
      <xdr:row>96</xdr:row>
      <xdr:rowOff>92366</xdr:rowOff>
    </xdr:to>
    <xdr:sp macro="" textlink="">
      <xdr:nvSpPr>
        <xdr:cNvPr id="254" name="楕円 253"/>
        <xdr:cNvSpPr/>
      </xdr:nvSpPr>
      <xdr:spPr>
        <a:xfrm>
          <a:off x="1968500" y="164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108893</xdr:rowOff>
    </xdr:from>
    <xdr:ext cx="534377" cy="259045"/>
    <xdr:sp macro="" textlink="">
      <xdr:nvSpPr>
        <xdr:cNvPr id="255" name="テキスト ボックス 254"/>
        <xdr:cNvSpPr txBox="1"/>
      </xdr:nvSpPr>
      <xdr:spPr>
        <a:xfrm>
          <a:off x="1752111" y="1622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136234</xdr:rowOff>
    </xdr:from>
    <xdr:to>
      <xdr:col>6</xdr:col>
      <xdr:colOff>38100</xdr:colOff>
      <xdr:row>96</xdr:row>
      <xdr:rowOff>66384</xdr:rowOff>
    </xdr:to>
    <xdr:sp macro="" textlink="">
      <xdr:nvSpPr>
        <xdr:cNvPr id="256" name="楕円 255"/>
        <xdr:cNvSpPr/>
      </xdr:nvSpPr>
      <xdr:spPr>
        <a:xfrm>
          <a:off x="1079500" y="164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82911</xdr:rowOff>
    </xdr:from>
    <xdr:ext cx="534377" cy="259045"/>
    <xdr:sp macro="" textlink="">
      <xdr:nvSpPr>
        <xdr:cNvPr id="257" name="テキスト ボックス 256"/>
        <xdr:cNvSpPr txBox="1"/>
      </xdr:nvSpPr>
      <xdr:spPr>
        <a:xfrm>
          <a:off x="863111" y="161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68006</xdr:rowOff>
    </xdr:from>
    <xdr:to>
      <xdr:col>55</xdr:col>
      <xdr:colOff>0</xdr:colOff>
      <xdr:row>35</xdr:row>
      <xdr:rowOff>170438</xdr:rowOff>
    </xdr:to>
    <xdr:cxnSp macro="">
      <xdr:nvCxnSpPr>
        <xdr:cNvPr id="284" name="直線コネクタ 283"/>
        <xdr:cNvCxnSpPr/>
      </xdr:nvCxnSpPr>
      <xdr:spPr>
        <a:xfrm>
          <a:off x="9639300" y="5725856"/>
          <a:ext cx="838200" cy="44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68006</xdr:rowOff>
    </xdr:from>
    <xdr:to>
      <xdr:col>50</xdr:col>
      <xdr:colOff>114300</xdr:colOff>
      <xdr:row>36</xdr:row>
      <xdr:rowOff>117384</xdr:rowOff>
    </xdr:to>
    <xdr:cxnSp macro="">
      <xdr:nvCxnSpPr>
        <xdr:cNvPr id="287" name="直線コネクタ 286"/>
        <xdr:cNvCxnSpPr/>
      </xdr:nvCxnSpPr>
      <xdr:spPr>
        <a:xfrm flipV="1">
          <a:off x="8750300" y="5725856"/>
          <a:ext cx="889000" cy="5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117384</xdr:rowOff>
    </xdr:from>
    <xdr:to>
      <xdr:col>45</xdr:col>
      <xdr:colOff>177800</xdr:colOff>
      <xdr:row>36</xdr:row>
      <xdr:rowOff>147623</xdr:rowOff>
    </xdr:to>
    <xdr:cxnSp macro="">
      <xdr:nvCxnSpPr>
        <xdr:cNvPr id="290" name="直線コネクタ 289"/>
        <xdr:cNvCxnSpPr/>
      </xdr:nvCxnSpPr>
      <xdr:spPr>
        <a:xfrm flipV="1">
          <a:off x="7861300" y="6289584"/>
          <a:ext cx="8890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147623</xdr:rowOff>
    </xdr:from>
    <xdr:to>
      <xdr:col>41</xdr:col>
      <xdr:colOff>50800</xdr:colOff>
      <xdr:row>36</xdr:row>
      <xdr:rowOff>155281</xdr:rowOff>
    </xdr:to>
    <xdr:cxnSp macro="">
      <xdr:nvCxnSpPr>
        <xdr:cNvPr id="293" name="直線コネクタ 292"/>
        <xdr:cNvCxnSpPr/>
      </xdr:nvCxnSpPr>
      <xdr:spPr>
        <a:xfrm flipV="1">
          <a:off x="6972300" y="6319823"/>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119638</xdr:rowOff>
    </xdr:from>
    <xdr:to>
      <xdr:col>55</xdr:col>
      <xdr:colOff>50800</xdr:colOff>
      <xdr:row>36</xdr:row>
      <xdr:rowOff>49788</xdr:rowOff>
    </xdr:to>
    <xdr:sp macro="" textlink="">
      <xdr:nvSpPr>
        <xdr:cNvPr id="303" name="楕円 302"/>
        <xdr:cNvSpPr/>
      </xdr:nvSpPr>
      <xdr:spPr>
        <a:xfrm>
          <a:off x="10426700" y="61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98065</xdr:rowOff>
    </xdr:from>
    <xdr:ext cx="599010" cy="259045"/>
    <xdr:sp macro="" textlink="">
      <xdr:nvSpPr>
        <xdr:cNvPr id="304" name="補助費等該当値テキスト"/>
        <xdr:cNvSpPr txBox="1"/>
      </xdr:nvSpPr>
      <xdr:spPr>
        <a:xfrm>
          <a:off x="10528300" y="609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17206</xdr:rowOff>
    </xdr:from>
    <xdr:to>
      <xdr:col>50</xdr:col>
      <xdr:colOff>165100</xdr:colOff>
      <xdr:row>33</xdr:row>
      <xdr:rowOff>118806</xdr:rowOff>
    </xdr:to>
    <xdr:sp macro="" textlink="">
      <xdr:nvSpPr>
        <xdr:cNvPr id="305" name="楕円 304"/>
        <xdr:cNvSpPr/>
      </xdr:nvSpPr>
      <xdr:spPr>
        <a:xfrm>
          <a:off x="9588500" y="5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109933</xdr:rowOff>
    </xdr:from>
    <xdr:ext cx="599010" cy="259045"/>
    <xdr:sp macro="" textlink="">
      <xdr:nvSpPr>
        <xdr:cNvPr id="306" name="テキスト ボックス 305"/>
        <xdr:cNvSpPr txBox="1"/>
      </xdr:nvSpPr>
      <xdr:spPr>
        <a:xfrm>
          <a:off x="9339795" y="576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66584</xdr:rowOff>
    </xdr:from>
    <xdr:to>
      <xdr:col>46</xdr:col>
      <xdr:colOff>38100</xdr:colOff>
      <xdr:row>36</xdr:row>
      <xdr:rowOff>168184</xdr:rowOff>
    </xdr:to>
    <xdr:sp macro="" textlink="">
      <xdr:nvSpPr>
        <xdr:cNvPr id="307" name="楕円 306"/>
        <xdr:cNvSpPr/>
      </xdr:nvSpPr>
      <xdr:spPr>
        <a:xfrm>
          <a:off x="8699500" y="62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159311</xdr:rowOff>
    </xdr:from>
    <xdr:ext cx="534377" cy="259045"/>
    <xdr:sp macro="" textlink="">
      <xdr:nvSpPr>
        <xdr:cNvPr id="308" name="テキスト ボックス 307"/>
        <xdr:cNvSpPr txBox="1"/>
      </xdr:nvSpPr>
      <xdr:spPr>
        <a:xfrm>
          <a:off x="8483111" y="63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96823</xdr:rowOff>
    </xdr:from>
    <xdr:to>
      <xdr:col>41</xdr:col>
      <xdr:colOff>101600</xdr:colOff>
      <xdr:row>37</xdr:row>
      <xdr:rowOff>26973</xdr:rowOff>
    </xdr:to>
    <xdr:sp macro="" textlink="">
      <xdr:nvSpPr>
        <xdr:cNvPr id="309" name="楕円 308"/>
        <xdr:cNvSpPr/>
      </xdr:nvSpPr>
      <xdr:spPr>
        <a:xfrm>
          <a:off x="7810500" y="62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18100</xdr:rowOff>
    </xdr:from>
    <xdr:ext cx="534377" cy="259045"/>
    <xdr:sp macro="" textlink="">
      <xdr:nvSpPr>
        <xdr:cNvPr id="310" name="テキスト ボックス 309"/>
        <xdr:cNvSpPr txBox="1"/>
      </xdr:nvSpPr>
      <xdr:spPr>
        <a:xfrm>
          <a:off x="7594111" y="63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104481</xdr:rowOff>
    </xdr:from>
    <xdr:to>
      <xdr:col>36</xdr:col>
      <xdr:colOff>165100</xdr:colOff>
      <xdr:row>37</xdr:row>
      <xdr:rowOff>34631</xdr:rowOff>
    </xdr:to>
    <xdr:sp macro="" textlink="">
      <xdr:nvSpPr>
        <xdr:cNvPr id="311" name="楕円 310"/>
        <xdr:cNvSpPr/>
      </xdr:nvSpPr>
      <xdr:spPr>
        <a:xfrm>
          <a:off x="6921500" y="62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25758</xdr:rowOff>
    </xdr:from>
    <xdr:ext cx="534377" cy="259045"/>
    <xdr:sp macro="" textlink="">
      <xdr:nvSpPr>
        <xdr:cNvPr id="312" name="テキスト ボックス 311"/>
        <xdr:cNvSpPr txBox="1"/>
      </xdr:nvSpPr>
      <xdr:spPr>
        <a:xfrm>
          <a:off x="6705111" y="63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112761</xdr:rowOff>
    </xdr:from>
    <xdr:to>
      <xdr:col>55</xdr:col>
      <xdr:colOff>0</xdr:colOff>
      <xdr:row>56</xdr:row>
      <xdr:rowOff>144474</xdr:rowOff>
    </xdr:to>
    <xdr:cxnSp macro="">
      <xdr:nvCxnSpPr>
        <xdr:cNvPr id="343" name="直線コネクタ 342"/>
        <xdr:cNvCxnSpPr/>
      </xdr:nvCxnSpPr>
      <xdr:spPr>
        <a:xfrm>
          <a:off x="9639300" y="9713961"/>
          <a:ext cx="8382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112761</xdr:rowOff>
    </xdr:from>
    <xdr:to>
      <xdr:col>50</xdr:col>
      <xdr:colOff>114300</xdr:colOff>
      <xdr:row>57</xdr:row>
      <xdr:rowOff>115518</xdr:rowOff>
    </xdr:to>
    <xdr:cxnSp macro="">
      <xdr:nvCxnSpPr>
        <xdr:cNvPr id="346" name="直線コネクタ 345"/>
        <xdr:cNvCxnSpPr/>
      </xdr:nvCxnSpPr>
      <xdr:spPr>
        <a:xfrm flipV="1">
          <a:off x="8750300" y="9713961"/>
          <a:ext cx="889000" cy="17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109682</xdr:rowOff>
    </xdr:from>
    <xdr:to>
      <xdr:col>45</xdr:col>
      <xdr:colOff>177800</xdr:colOff>
      <xdr:row>57</xdr:row>
      <xdr:rowOff>115518</xdr:rowOff>
    </xdr:to>
    <xdr:cxnSp macro="">
      <xdr:nvCxnSpPr>
        <xdr:cNvPr id="349" name="直線コネクタ 348"/>
        <xdr:cNvCxnSpPr/>
      </xdr:nvCxnSpPr>
      <xdr:spPr>
        <a:xfrm>
          <a:off x="7861300" y="9882332"/>
          <a:ext cx="88900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109682</xdr:rowOff>
    </xdr:from>
    <xdr:to>
      <xdr:col>41</xdr:col>
      <xdr:colOff>50800</xdr:colOff>
      <xdr:row>58</xdr:row>
      <xdr:rowOff>19169</xdr:rowOff>
    </xdr:to>
    <xdr:cxnSp macro="">
      <xdr:nvCxnSpPr>
        <xdr:cNvPr id="352" name="直線コネクタ 351"/>
        <xdr:cNvCxnSpPr/>
      </xdr:nvCxnSpPr>
      <xdr:spPr>
        <a:xfrm flipV="1">
          <a:off x="6972300" y="9882332"/>
          <a:ext cx="889000" cy="8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93674</xdr:rowOff>
    </xdr:from>
    <xdr:to>
      <xdr:col>55</xdr:col>
      <xdr:colOff>50800</xdr:colOff>
      <xdr:row>57</xdr:row>
      <xdr:rowOff>23824</xdr:rowOff>
    </xdr:to>
    <xdr:sp macro="" textlink="">
      <xdr:nvSpPr>
        <xdr:cNvPr id="362" name="楕円 361"/>
        <xdr:cNvSpPr/>
      </xdr:nvSpPr>
      <xdr:spPr>
        <a:xfrm>
          <a:off x="10426700" y="96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116551</xdr:rowOff>
    </xdr:from>
    <xdr:ext cx="599010" cy="259045"/>
    <xdr:sp macro="" textlink="">
      <xdr:nvSpPr>
        <xdr:cNvPr id="363" name="普通建設事業費該当値テキスト"/>
        <xdr:cNvSpPr txBox="1"/>
      </xdr:nvSpPr>
      <xdr:spPr>
        <a:xfrm>
          <a:off x="10528300" y="954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61961</xdr:rowOff>
    </xdr:from>
    <xdr:to>
      <xdr:col>50</xdr:col>
      <xdr:colOff>165100</xdr:colOff>
      <xdr:row>56</xdr:row>
      <xdr:rowOff>163561</xdr:rowOff>
    </xdr:to>
    <xdr:sp macro="" textlink="">
      <xdr:nvSpPr>
        <xdr:cNvPr id="364" name="楕円 363"/>
        <xdr:cNvSpPr/>
      </xdr:nvSpPr>
      <xdr:spPr>
        <a:xfrm>
          <a:off x="9588500" y="96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8638</xdr:rowOff>
    </xdr:from>
    <xdr:ext cx="599010" cy="259045"/>
    <xdr:sp macro="" textlink="">
      <xdr:nvSpPr>
        <xdr:cNvPr id="365" name="テキスト ボックス 364"/>
        <xdr:cNvSpPr txBox="1"/>
      </xdr:nvSpPr>
      <xdr:spPr>
        <a:xfrm>
          <a:off x="9339795" y="94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64718</xdr:rowOff>
    </xdr:from>
    <xdr:to>
      <xdr:col>46</xdr:col>
      <xdr:colOff>38100</xdr:colOff>
      <xdr:row>57</xdr:row>
      <xdr:rowOff>166318</xdr:rowOff>
    </xdr:to>
    <xdr:sp macro="" textlink="">
      <xdr:nvSpPr>
        <xdr:cNvPr id="366" name="楕円 365"/>
        <xdr:cNvSpPr/>
      </xdr:nvSpPr>
      <xdr:spPr>
        <a:xfrm>
          <a:off x="8699500" y="98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11395</xdr:rowOff>
    </xdr:from>
    <xdr:ext cx="534377" cy="259045"/>
    <xdr:sp macro="" textlink="">
      <xdr:nvSpPr>
        <xdr:cNvPr id="367" name="テキスト ボックス 366"/>
        <xdr:cNvSpPr txBox="1"/>
      </xdr:nvSpPr>
      <xdr:spPr>
        <a:xfrm>
          <a:off x="8483111" y="961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58882</xdr:rowOff>
    </xdr:from>
    <xdr:to>
      <xdr:col>41</xdr:col>
      <xdr:colOff>101600</xdr:colOff>
      <xdr:row>57</xdr:row>
      <xdr:rowOff>160482</xdr:rowOff>
    </xdr:to>
    <xdr:sp macro="" textlink="">
      <xdr:nvSpPr>
        <xdr:cNvPr id="368" name="楕円 367"/>
        <xdr:cNvSpPr/>
      </xdr:nvSpPr>
      <xdr:spPr>
        <a:xfrm>
          <a:off x="7810500" y="98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151609</xdr:rowOff>
    </xdr:from>
    <xdr:ext cx="599010" cy="259045"/>
    <xdr:sp macro="" textlink="">
      <xdr:nvSpPr>
        <xdr:cNvPr id="369" name="テキスト ボックス 368"/>
        <xdr:cNvSpPr txBox="1"/>
      </xdr:nvSpPr>
      <xdr:spPr>
        <a:xfrm>
          <a:off x="7561795" y="992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139819</xdr:rowOff>
    </xdr:from>
    <xdr:to>
      <xdr:col>36</xdr:col>
      <xdr:colOff>165100</xdr:colOff>
      <xdr:row>58</xdr:row>
      <xdr:rowOff>69969</xdr:rowOff>
    </xdr:to>
    <xdr:sp macro="" textlink="">
      <xdr:nvSpPr>
        <xdr:cNvPr id="370" name="楕円 369"/>
        <xdr:cNvSpPr/>
      </xdr:nvSpPr>
      <xdr:spPr>
        <a:xfrm>
          <a:off x="6921500" y="991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61096</xdr:rowOff>
    </xdr:from>
    <xdr:ext cx="534377" cy="259045"/>
    <xdr:sp macro="" textlink="">
      <xdr:nvSpPr>
        <xdr:cNvPr id="371" name="テキスト ボックス 370"/>
        <xdr:cNvSpPr txBox="1"/>
      </xdr:nvSpPr>
      <xdr:spPr>
        <a:xfrm>
          <a:off x="6705111" y="1000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136294</xdr:rowOff>
    </xdr:from>
    <xdr:to>
      <xdr:col>55</xdr:col>
      <xdr:colOff>0</xdr:colOff>
      <xdr:row>78</xdr:row>
      <xdr:rowOff>158727</xdr:rowOff>
    </xdr:to>
    <xdr:cxnSp macro="">
      <xdr:nvCxnSpPr>
        <xdr:cNvPr id="400" name="直線コネクタ 399"/>
        <xdr:cNvCxnSpPr/>
      </xdr:nvCxnSpPr>
      <xdr:spPr>
        <a:xfrm flipV="1">
          <a:off x="9639300" y="13509394"/>
          <a:ext cx="838200" cy="2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75898</xdr:rowOff>
    </xdr:from>
    <xdr:to>
      <xdr:col>50</xdr:col>
      <xdr:colOff>114300</xdr:colOff>
      <xdr:row>78</xdr:row>
      <xdr:rowOff>158727</xdr:rowOff>
    </xdr:to>
    <xdr:cxnSp macro="">
      <xdr:nvCxnSpPr>
        <xdr:cNvPr id="403" name="直線コネクタ 402"/>
        <xdr:cNvCxnSpPr/>
      </xdr:nvCxnSpPr>
      <xdr:spPr>
        <a:xfrm>
          <a:off x="8750300" y="13448998"/>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75898</xdr:rowOff>
    </xdr:from>
    <xdr:to>
      <xdr:col>45</xdr:col>
      <xdr:colOff>177800</xdr:colOff>
      <xdr:row>79</xdr:row>
      <xdr:rowOff>33</xdr:rowOff>
    </xdr:to>
    <xdr:cxnSp macro="">
      <xdr:nvCxnSpPr>
        <xdr:cNvPr id="406" name="直線コネクタ 405"/>
        <xdr:cNvCxnSpPr/>
      </xdr:nvCxnSpPr>
      <xdr:spPr>
        <a:xfrm flipV="1">
          <a:off x="7861300" y="13448998"/>
          <a:ext cx="889000" cy="9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67630</xdr:rowOff>
    </xdr:from>
    <xdr:to>
      <xdr:col>41</xdr:col>
      <xdr:colOff>50800</xdr:colOff>
      <xdr:row>79</xdr:row>
      <xdr:rowOff>33</xdr:rowOff>
    </xdr:to>
    <xdr:cxnSp macro="">
      <xdr:nvCxnSpPr>
        <xdr:cNvPr id="409" name="直線コネクタ 408"/>
        <xdr:cNvCxnSpPr/>
      </xdr:nvCxnSpPr>
      <xdr:spPr>
        <a:xfrm>
          <a:off x="6972300" y="13440730"/>
          <a:ext cx="889000" cy="10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85494</xdr:rowOff>
    </xdr:from>
    <xdr:to>
      <xdr:col>55</xdr:col>
      <xdr:colOff>50800</xdr:colOff>
      <xdr:row>79</xdr:row>
      <xdr:rowOff>15644</xdr:rowOff>
    </xdr:to>
    <xdr:sp macro="" textlink="">
      <xdr:nvSpPr>
        <xdr:cNvPr id="419" name="楕円 418"/>
        <xdr:cNvSpPr/>
      </xdr:nvSpPr>
      <xdr:spPr>
        <a:xfrm>
          <a:off x="10426700" y="134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421</xdr:rowOff>
    </xdr:from>
    <xdr:ext cx="534377" cy="259045"/>
    <xdr:sp macro="" textlink="">
      <xdr:nvSpPr>
        <xdr:cNvPr id="420" name="普通建設事業費 （ うち新規整備　）該当値テキスト"/>
        <xdr:cNvSpPr txBox="1"/>
      </xdr:nvSpPr>
      <xdr:spPr>
        <a:xfrm>
          <a:off x="10528300" y="133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107927</xdr:rowOff>
    </xdr:from>
    <xdr:to>
      <xdr:col>50</xdr:col>
      <xdr:colOff>165100</xdr:colOff>
      <xdr:row>79</xdr:row>
      <xdr:rowOff>38077</xdr:rowOff>
    </xdr:to>
    <xdr:sp macro="" textlink="">
      <xdr:nvSpPr>
        <xdr:cNvPr id="421" name="楕円 420"/>
        <xdr:cNvSpPr/>
      </xdr:nvSpPr>
      <xdr:spPr>
        <a:xfrm>
          <a:off x="9588500" y="134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29204</xdr:rowOff>
    </xdr:from>
    <xdr:ext cx="469744" cy="259045"/>
    <xdr:sp macro="" textlink="">
      <xdr:nvSpPr>
        <xdr:cNvPr id="422" name="テキスト ボックス 421"/>
        <xdr:cNvSpPr txBox="1"/>
      </xdr:nvSpPr>
      <xdr:spPr>
        <a:xfrm>
          <a:off x="9404428" y="1357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25098</xdr:rowOff>
    </xdr:from>
    <xdr:to>
      <xdr:col>46</xdr:col>
      <xdr:colOff>38100</xdr:colOff>
      <xdr:row>78</xdr:row>
      <xdr:rowOff>126698</xdr:rowOff>
    </xdr:to>
    <xdr:sp macro="" textlink="">
      <xdr:nvSpPr>
        <xdr:cNvPr id="423" name="楕円 422"/>
        <xdr:cNvSpPr/>
      </xdr:nvSpPr>
      <xdr:spPr>
        <a:xfrm>
          <a:off x="8699500" y="133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117825</xdr:rowOff>
    </xdr:from>
    <xdr:ext cx="534377" cy="259045"/>
    <xdr:sp macro="" textlink="">
      <xdr:nvSpPr>
        <xdr:cNvPr id="424" name="テキスト ボックス 423"/>
        <xdr:cNvSpPr txBox="1"/>
      </xdr:nvSpPr>
      <xdr:spPr>
        <a:xfrm>
          <a:off x="8483111" y="134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120683</xdr:rowOff>
    </xdr:from>
    <xdr:to>
      <xdr:col>41</xdr:col>
      <xdr:colOff>101600</xdr:colOff>
      <xdr:row>79</xdr:row>
      <xdr:rowOff>50833</xdr:rowOff>
    </xdr:to>
    <xdr:sp macro="" textlink="">
      <xdr:nvSpPr>
        <xdr:cNvPr id="425" name="楕円 424"/>
        <xdr:cNvSpPr/>
      </xdr:nvSpPr>
      <xdr:spPr>
        <a:xfrm>
          <a:off x="7810500" y="134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41960</xdr:rowOff>
    </xdr:from>
    <xdr:ext cx="469744" cy="259045"/>
    <xdr:sp macro="" textlink="">
      <xdr:nvSpPr>
        <xdr:cNvPr id="426" name="テキスト ボックス 425"/>
        <xdr:cNvSpPr txBox="1"/>
      </xdr:nvSpPr>
      <xdr:spPr>
        <a:xfrm>
          <a:off x="7626428" y="135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16830</xdr:rowOff>
    </xdr:from>
    <xdr:to>
      <xdr:col>36</xdr:col>
      <xdr:colOff>165100</xdr:colOff>
      <xdr:row>78</xdr:row>
      <xdr:rowOff>118430</xdr:rowOff>
    </xdr:to>
    <xdr:sp macro="" textlink="">
      <xdr:nvSpPr>
        <xdr:cNvPr id="427" name="楕円 426"/>
        <xdr:cNvSpPr/>
      </xdr:nvSpPr>
      <xdr:spPr>
        <a:xfrm>
          <a:off x="6921500" y="133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109557</xdr:rowOff>
    </xdr:from>
    <xdr:ext cx="534377" cy="259045"/>
    <xdr:sp macro="" textlink="">
      <xdr:nvSpPr>
        <xdr:cNvPr id="428" name="テキスト ボックス 427"/>
        <xdr:cNvSpPr txBox="1"/>
      </xdr:nvSpPr>
      <xdr:spPr>
        <a:xfrm>
          <a:off x="6705111" y="134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71360</xdr:rowOff>
    </xdr:from>
    <xdr:to>
      <xdr:col>55</xdr:col>
      <xdr:colOff>0</xdr:colOff>
      <xdr:row>96</xdr:row>
      <xdr:rowOff>89830</xdr:rowOff>
    </xdr:to>
    <xdr:cxnSp macro="">
      <xdr:nvCxnSpPr>
        <xdr:cNvPr id="457" name="直線コネクタ 456"/>
        <xdr:cNvCxnSpPr/>
      </xdr:nvCxnSpPr>
      <xdr:spPr>
        <a:xfrm>
          <a:off x="9639300" y="16530560"/>
          <a:ext cx="8382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71360</xdr:rowOff>
    </xdr:from>
    <xdr:to>
      <xdr:col>50</xdr:col>
      <xdr:colOff>114300</xdr:colOff>
      <xdr:row>97</xdr:row>
      <xdr:rowOff>115114</xdr:rowOff>
    </xdr:to>
    <xdr:cxnSp macro="">
      <xdr:nvCxnSpPr>
        <xdr:cNvPr id="460" name="直線コネクタ 459"/>
        <xdr:cNvCxnSpPr/>
      </xdr:nvCxnSpPr>
      <xdr:spPr>
        <a:xfrm flipV="1">
          <a:off x="8750300" y="16530560"/>
          <a:ext cx="889000" cy="21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55274</xdr:rowOff>
    </xdr:from>
    <xdr:to>
      <xdr:col>45</xdr:col>
      <xdr:colOff>177800</xdr:colOff>
      <xdr:row>97</xdr:row>
      <xdr:rowOff>115114</xdr:rowOff>
    </xdr:to>
    <xdr:cxnSp macro="">
      <xdr:nvCxnSpPr>
        <xdr:cNvPr id="463" name="直線コネクタ 462"/>
        <xdr:cNvCxnSpPr/>
      </xdr:nvCxnSpPr>
      <xdr:spPr>
        <a:xfrm>
          <a:off x="7861300" y="16685924"/>
          <a:ext cx="889000" cy="5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55274</xdr:rowOff>
    </xdr:from>
    <xdr:to>
      <xdr:col>41</xdr:col>
      <xdr:colOff>50800</xdr:colOff>
      <xdr:row>98</xdr:row>
      <xdr:rowOff>53959</xdr:rowOff>
    </xdr:to>
    <xdr:cxnSp macro="">
      <xdr:nvCxnSpPr>
        <xdr:cNvPr id="466" name="直線コネクタ 465"/>
        <xdr:cNvCxnSpPr/>
      </xdr:nvCxnSpPr>
      <xdr:spPr>
        <a:xfrm flipV="1">
          <a:off x="6972300" y="16685924"/>
          <a:ext cx="889000" cy="17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68" name="テキスト ボックス 467"/>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39030</xdr:rowOff>
    </xdr:from>
    <xdr:to>
      <xdr:col>55</xdr:col>
      <xdr:colOff>50800</xdr:colOff>
      <xdr:row>96</xdr:row>
      <xdr:rowOff>140630</xdr:rowOff>
    </xdr:to>
    <xdr:sp macro="" textlink="">
      <xdr:nvSpPr>
        <xdr:cNvPr id="476" name="楕円 475"/>
        <xdr:cNvSpPr/>
      </xdr:nvSpPr>
      <xdr:spPr>
        <a:xfrm>
          <a:off x="10426700" y="164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61907</xdr:rowOff>
    </xdr:from>
    <xdr:ext cx="599010" cy="259045"/>
    <xdr:sp macro="" textlink="">
      <xdr:nvSpPr>
        <xdr:cNvPr id="477" name="普通建設事業費 （ うち更新整備　）該当値テキスト"/>
        <xdr:cNvSpPr txBox="1"/>
      </xdr:nvSpPr>
      <xdr:spPr>
        <a:xfrm>
          <a:off x="10528300" y="1634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20560</xdr:rowOff>
    </xdr:from>
    <xdr:to>
      <xdr:col>50</xdr:col>
      <xdr:colOff>165100</xdr:colOff>
      <xdr:row>96</xdr:row>
      <xdr:rowOff>122160</xdr:rowOff>
    </xdr:to>
    <xdr:sp macro="" textlink="">
      <xdr:nvSpPr>
        <xdr:cNvPr id="478" name="楕円 477"/>
        <xdr:cNvSpPr/>
      </xdr:nvSpPr>
      <xdr:spPr>
        <a:xfrm>
          <a:off x="9588500" y="164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138687</xdr:rowOff>
    </xdr:from>
    <xdr:ext cx="599010" cy="259045"/>
    <xdr:sp macro="" textlink="">
      <xdr:nvSpPr>
        <xdr:cNvPr id="479" name="テキスト ボックス 478"/>
        <xdr:cNvSpPr txBox="1"/>
      </xdr:nvSpPr>
      <xdr:spPr>
        <a:xfrm>
          <a:off x="9339795" y="1625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64314</xdr:rowOff>
    </xdr:from>
    <xdr:to>
      <xdr:col>46</xdr:col>
      <xdr:colOff>38100</xdr:colOff>
      <xdr:row>97</xdr:row>
      <xdr:rowOff>165914</xdr:rowOff>
    </xdr:to>
    <xdr:sp macro="" textlink="">
      <xdr:nvSpPr>
        <xdr:cNvPr id="480" name="楕円 479"/>
        <xdr:cNvSpPr/>
      </xdr:nvSpPr>
      <xdr:spPr>
        <a:xfrm>
          <a:off x="8699500" y="166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10991</xdr:rowOff>
    </xdr:from>
    <xdr:ext cx="534377" cy="259045"/>
    <xdr:sp macro="" textlink="">
      <xdr:nvSpPr>
        <xdr:cNvPr id="481" name="テキスト ボックス 480"/>
        <xdr:cNvSpPr txBox="1"/>
      </xdr:nvSpPr>
      <xdr:spPr>
        <a:xfrm>
          <a:off x="8483111" y="164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4474</xdr:rowOff>
    </xdr:from>
    <xdr:to>
      <xdr:col>41</xdr:col>
      <xdr:colOff>101600</xdr:colOff>
      <xdr:row>97</xdr:row>
      <xdr:rowOff>106074</xdr:rowOff>
    </xdr:to>
    <xdr:sp macro="" textlink="">
      <xdr:nvSpPr>
        <xdr:cNvPr id="482" name="楕円 481"/>
        <xdr:cNvSpPr/>
      </xdr:nvSpPr>
      <xdr:spPr>
        <a:xfrm>
          <a:off x="7810500" y="166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122601</xdr:rowOff>
    </xdr:from>
    <xdr:ext cx="534377" cy="259045"/>
    <xdr:sp macro="" textlink="">
      <xdr:nvSpPr>
        <xdr:cNvPr id="483" name="テキスト ボックス 482"/>
        <xdr:cNvSpPr txBox="1"/>
      </xdr:nvSpPr>
      <xdr:spPr>
        <a:xfrm>
          <a:off x="7594111" y="164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3159</xdr:rowOff>
    </xdr:from>
    <xdr:to>
      <xdr:col>36</xdr:col>
      <xdr:colOff>165100</xdr:colOff>
      <xdr:row>98</xdr:row>
      <xdr:rowOff>104759</xdr:rowOff>
    </xdr:to>
    <xdr:sp macro="" textlink="">
      <xdr:nvSpPr>
        <xdr:cNvPr id="484" name="楕円 483"/>
        <xdr:cNvSpPr/>
      </xdr:nvSpPr>
      <xdr:spPr>
        <a:xfrm>
          <a:off x="6921500" y="1680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95886</xdr:rowOff>
    </xdr:from>
    <xdr:ext cx="534377" cy="259045"/>
    <xdr:sp macro="" textlink="">
      <xdr:nvSpPr>
        <xdr:cNvPr id="485" name="テキスト ボックス 484"/>
        <xdr:cNvSpPr txBox="1"/>
      </xdr:nvSpPr>
      <xdr:spPr>
        <a:xfrm>
          <a:off x="6705111" y="16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26612</xdr:rowOff>
    </xdr:from>
    <xdr:to>
      <xdr:col>85</xdr:col>
      <xdr:colOff>127000</xdr:colOff>
      <xdr:row>39</xdr:row>
      <xdr:rowOff>75124</xdr:rowOff>
    </xdr:to>
    <xdr:cxnSp macro="">
      <xdr:nvCxnSpPr>
        <xdr:cNvPr id="516" name="直線コネクタ 515"/>
        <xdr:cNvCxnSpPr/>
      </xdr:nvCxnSpPr>
      <xdr:spPr>
        <a:xfrm>
          <a:off x="15481300" y="6713162"/>
          <a:ext cx="838200" cy="4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69725</xdr:rowOff>
    </xdr:from>
    <xdr:to>
      <xdr:col>81</xdr:col>
      <xdr:colOff>50800</xdr:colOff>
      <xdr:row>39</xdr:row>
      <xdr:rowOff>26612</xdr:rowOff>
    </xdr:to>
    <xdr:cxnSp macro="">
      <xdr:nvCxnSpPr>
        <xdr:cNvPr id="519" name="直線コネクタ 518"/>
        <xdr:cNvCxnSpPr/>
      </xdr:nvCxnSpPr>
      <xdr:spPr>
        <a:xfrm>
          <a:off x="14592300" y="6584825"/>
          <a:ext cx="889000" cy="12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69725</xdr:rowOff>
    </xdr:from>
    <xdr:to>
      <xdr:col>76</xdr:col>
      <xdr:colOff>114300</xdr:colOff>
      <xdr:row>38</xdr:row>
      <xdr:rowOff>81139</xdr:rowOff>
    </xdr:to>
    <xdr:cxnSp macro="">
      <xdr:nvCxnSpPr>
        <xdr:cNvPr id="522" name="直線コネクタ 521"/>
        <xdr:cNvCxnSpPr/>
      </xdr:nvCxnSpPr>
      <xdr:spPr>
        <a:xfrm flipV="1">
          <a:off x="13703300" y="6584825"/>
          <a:ext cx="8890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96640</xdr:rowOff>
    </xdr:from>
    <xdr:ext cx="534377" cy="259045"/>
    <xdr:sp macro="" textlink="">
      <xdr:nvSpPr>
        <xdr:cNvPr id="524" name="テキスト ボックス 523"/>
        <xdr:cNvSpPr txBox="1"/>
      </xdr:nvSpPr>
      <xdr:spPr>
        <a:xfrm>
          <a:off x="14325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81139</xdr:rowOff>
    </xdr:from>
    <xdr:to>
      <xdr:col>71</xdr:col>
      <xdr:colOff>177800</xdr:colOff>
      <xdr:row>39</xdr:row>
      <xdr:rowOff>46499</xdr:rowOff>
    </xdr:to>
    <xdr:cxnSp macro="">
      <xdr:nvCxnSpPr>
        <xdr:cNvPr id="525" name="直線コネクタ 524"/>
        <xdr:cNvCxnSpPr/>
      </xdr:nvCxnSpPr>
      <xdr:spPr>
        <a:xfrm flipV="1">
          <a:off x="12814300" y="6596239"/>
          <a:ext cx="889000" cy="13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110591</xdr:rowOff>
    </xdr:from>
    <xdr:ext cx="469744" cy="259045"/>
    <xdr:sp macro="" textlink="">
      <xdr:nvSpPr>
        <xdr:cNvPr id="527" name="テキスト ボックス 526"/>
        <xdr:cNvSpPr txBox="1"/>
      </xdr:nvSpPr>
      <xdr:spPr>
        <a:xfrm>
          <a:off x="13468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125078</xdr:rowOff>
    </xdr:from>
    <xdr:ext cx="469744" cy="259045"/>
    <xdr:sp macro="" textlink="">
      <xdr:nvSpPr>
        <xdr:cNvPr id="529" name="テキスト ボックス 528"/>
        <xdr:cNvSpPr txBox="1"/>
      </xdr:nvSpPr>
      <xdr:spPr>
        <a:xfrm>
          <a:off x="12579428" y="681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24324</xdr:rowOff>
    </xdr:from>
    <xdr:to>
      <xdr:col>85</xdr:col>
      <xdr:colOff>177800</xdr:colOff>
      <xdr:row>39</xdr:row>
      <xdr:rowOff>125924</xdr:rowOff>
    </xdr:to>
    <xdr:sp macro="" textlink="">
      <xdr:nvSpPr>
        <xdr:cNvPr id="535" name="楕円 534"/>
        <xdr:cNvSpPr/>
      </xdr:nvSpPr>
      <xdr:spPr>
        <a:xfrm>
          <a:off x="16268700" y="67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167301</xdr:rowOff>
    </xdr:from>
    <xdr:ext cx="469744" cy="259045"/>
    <xdr:sp macro="" textlink="">
      <xdr:nvSpPr>
        <xdr:cNvPr id="536" name="災害復旧事業費該当値テキスト"/>
        <xdr:cNvSpPr txBox="1"/>
      </xdr:nvSpPr>
      <xdr:spPr>
        <a:xfrm>
          <a:off x="16370300" y="66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147262</xdr:rowOff>
    </xdr:from>
    <xdr:to>
      <xdr:col>81</xdr:col>
      <xdr:colOff>101600</xdr:colOff>
      <xdr:row>39</xdr:row>
      <xdr:rowOff>77412</xdr:rowOff>
    </xdr:to>
    <xdr:sp macro="" textlink="">
      <xdr:nvSpPr>
        <xdr:cNvPr id="537" name="楕円 536"/>
        <xdr:cNvSpPr/>
      </xdr:nvSpPr>
      <xdr:spPr>
        <a:xfrm>
          <a:off x="15430500" y="66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93939</xdr:rowOff>
    </xdr:from>
    <xdr:ext cx="534377" cy="259045"/>
    <xdr:sp macro="" textlink="">
      <xdr:nvSpPr>
        <xdr:cNvPr id="538" name="テキスト ボックス 537"/>
        <xdr:cNvSpPr txBox="1"/>
      </xdr:nvSpPr>
      <xdr:spPr>
        <a:xfrm>
          <a:off x="15214111" y="64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18925</xdr:rowOff>
    </xdr:from>
    <xdr:to>
      <xdr:col>76</xdr:col>
      <xdr:colOff>165100</xdr:colOff>
      <xdr:row>38</xdr:row>
      <xdr:rowOff>120525</xdr:rowOff>
    </xdr:to>
    <xdr:sp macro="" textlink="">
      <xdr:nvSpPr>
        <xdr:cNvPr id="539" name="楕円 538"/>
        <xdr:cNvSpPr/>
      </xdr:nvSpPr>
      <xdr:spPr>
        <a:xfrm>
          <a:off x="14541500" y="65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137053</xdr:rowOff>
    </xdr:from>
    <xdr:ext cx="534377" cy="259045"/>
    <xdr:sp macro="" textlink="">
      <xdr:nvSpPr>
        <xdr:cNvPr id="540" name="テキスト ボックス 539"/>
        <xdr:cNvSpPr txBox="1"/>
      </xdr:nvSpPr>
      <xdr:spPr>
        <a:xfrm>
          <a:off x="14325111" y="630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30339</xdr:rowOff>
    </xdr:from>
    <xdr:to>
      <xdr:col>72</xdr:col>
      <xdr:colOff>38100</xdr:colOff>
      <xdr:row>38</xdr:row>
      <xdr:rowOff>131939</xdr:rowOff>
    </xdr:to>
    <xdr:sp macro="" textlink="">
      <xdr:nvSpPr>
        <xdr:cNvPr id="541" name="楕円 540"/>
        <xdr:cNvSpPr/>
      </xdr:nvSpPr>
      <xdr:spPr>
        <a:xfrm>
          <a:off x="136525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148466</xdr:rowOff>
    </xdr:from>
    <xdr:ext cx="534377" cy="259045"/>
    <xdr:sp macro="" textlink="">
      <xdr:nvSpPr>
        <xdr:cNvPr id="542" name="テキスト ボックス 541"/>
        <xdr:cNvSpPr txBox="1"/>
      </xdr:nvSpPr>
      <xdr:spPr>
        <a:xfrm>
          <a:off x="13436111" y="632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167149</xdr:rowOff>
    </xdr:from>
    <xdr:to>
      <xdr:col>67</xdr:col>
      <xdr:colOff>101600</xdr:colOff>
      <xdr:row>39</xdr:row>
      <xdr:rowOff>97299</xdr:rowOff>
    </xdr:to>
    <xdr:sp macro="" textlink="">
      <xdr:nvSpPr>
        <xdr:cNvPr id="543" name="楕円 542"/>
        <xdr:cNvSpPr/>
      </xdr:nvSpPr>
      <xdr:spPr>
        <a:xfrm>
          <a:off x="12763500" y="66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113827</xdr:rowOff>
    </xdr:from>
    <xdr:ext cx="534377" cy="259045"/>
    <xdr:sp macro="" textlink="">
      <xdr:nvSpPr>
        <xdr:cNvPr id="544" name="テキスト ボックス 543"/>
        <xdr:cNvSpPr txBox="1"/>
      </xdr:nvSpPr>
      <xdr:spPr>
        <a:xfrm>
          <a:off x="12547111" y="645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54400</xdr:rowOff>
    </xdr:from>
    <xdr:to>
      <xdr:col>85</xdr:col>
      <xdr:colOff>127000</xdr:colOff>
      <xdr:row>76</xdr:row>
      <xdr:rowOff>28457</xdr:rowOff>
    </xdr:to>
    <xdr:cxnSp macro="">
      <xdr:nvCxnSpPr>
        <xdr:cNvPr id="634" name="直線コネクタ 633"/>
        <xdr:cNvCxnSpPr/>
      </xdr:nvCxnSpPr>
      <xdr:spPr>
        <a:xfrm flipV="1">
          <a:off x="15481300" y="12570250"/>
          <a:ext cx="838200" cy="48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27189</xdr:rowOff>
    </xdr:from>
    <xdr:to>
      <xdr:col>81</xdr:col>
      <xdr:colOff>50800</xdr:colOff>
      <xdr:row>76</xdr:row>
      <xdr:rowOff>28457</xdr:rowOff>
    </xdr:to>
    <xdr:cxnSp macro="">
      <xdr:nvCxnSpPr>
        <xdr:cNvPr id="637" name="直線コネクタ 636"/>
        <xdr:cNvCxnSpPr/>
      </xdr:nvCxnSpPr>
      <xdr:spPr>
        <a:xfrm>
          <a:off x="14592300" y="13057389"/>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22363</xdr:rowOff>
    </xdr:from>
    <xdr:to>
      <xdr:col>76</xdr:col>
      <xdr:colOff>114300</xdr:colOff>
      <xdr:row>76</xdr:row>
      <xdr:rowOff>27189</xdr:rowOff>
    </xdr:to>
    <xdr:cxnSp macro="">
      <xdr:nvCxnSpPr>
        <xdr:cNvPr id="640" name="直線コネクタ 639"/>
        <xdr:cNvCxnSpPr/>
      </xdr:nvCxnSpPr>
      <xdr:spPr>
        <a:xfrm>
          <a:off x="13703300" y="1305256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99551</xdr:rowOff>
    </xdr:from>
    <xdr:to>
      <xdr:col>71</xdr:col>
      <xdr:colOff>177800</xdr:colOff>
      <xdr:row>76</xdr:row>
      <xdr:rowOff>22363</xdr:rowOff>
    </xdr:to>
    <xdr:cxnSp macro="">
      <xdr:nvCxnSpPr>
        <xdr:cNvPr id="643" name="直線コネクタ 642"/>
        <xdr:cNvCxnSpPr/>
      </xdr:nvCxnSpPr>
      <xdr:spPr>
        <a:xfrm>
          <a:off x="12814300" y="12958301"/>
          <a:ext cx="889000" cy="9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3600</xdr:rowOff>
    </xdr:from>
    <xdr:to>
      <xdr:col>85</xdr:col>
      <xdr:colOff>177800</xdr:colOff>
      <xdr:row>73</xdr:row>
      <xdr:rowOff>105200</xdr:rowOff>
    </xdr:to>
    <xdr:sp macro="" textlink="">
      <xdr:nvSpPr>
        <xdr:cNvPr id="653" name="楕円 652"/>
        <xdr:cNvSpPr/>
      </xdr:nvSpPr>
      <xdr:spPr>
        <a:xfrm>
          <a:off x="16268700" y="125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26477</xdr:rowOff>
    </xdr:from>
    <xdr:ext cx="599010" cy="259045"/>
    <xdr:sp macro="" textlink="">
      <xdr:nvSpPr>
        <xdr:cNvPr id="654" name="公債費該当値テキスト"/>
        <xdr:cNvSpPr txBox="1"/>
      </xdr:nvSpPr>
      <xdr:spPr>
        <a:xfrm>
          <a:off x="16370300" y="1237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149107</xdr:rowOff>
    </xdr:from>
    <xdr:to>
      <xdr:col>81</xdr:col>
      <xdr:colOff>101600</xdr:colOff>
      <xdr:row>76</xdr:row>
      <xdr:rowOff>79257</xdr:rowOff>
    </xdr:to>
    <xdr:sp macro="" textlink="">
      <xdr:nvSpPr>
        <xdr:cNvPr id="655" name="楕円 654"/>
        <xdr:cNvSpPr/>
      </xdr:nvSpPr>
      <xdr:spPr>
        <a:xfrm>
          <a:off x="15430500" y="130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95783</xdr:rowOff>
    </xdr:from>
    <xdr:ext cx="534377" cy="259045"/>
    <xdr:sp macro="" textlink="">
      <xdr:nvSpPr>
        <xdr:cNvPr id="656" name="テキスト ボックス 655"/>
        <xdr:cNvSpPr txBox="1"/>
      </xdr:nvSpPr>
      <xdr:spPr>
        <a:xfrm>
          <a:off x="15214111" y="1278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147839</xdr:rowOff>
    </xdr:from>
    <xdr:to>
      <xdr:col>76</xdr:col>
      <xdr:colOff>165100</xdr:colOff>
      <xdr:row>76</xdr:row>
      <xdr:rowOff>77989</xdr:rowOff>
    </xdr:to>
    <xdr:sp macro="" textlink="">
      <xdr:nvSpPr>
        <xdr:cNvPr id="657" name="楕円 656"/>
        <xdr:cNvSpPr/>
      </xdr:nvSpPr>
      <xdr:spPr>
        <a:xfrm>
          <a:off x="14541500" y="130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94517</xdr:rowOff>
    </xdr:from>
    <xdr:ext cx="534377" cy="259045"/>
    <xdr:sp macro="" textlink="">
      <xdr:nvSpPr>
        <xdr:cNvPr id="658" name="テキスト ボックス 657"/>
        <xdr:cNvSpPr txBox="1"/>
      </xdr:nvSpPr>
      <xdr:spPr>
        <a:xfrm>
          <a:off x="14325111" y="1278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143013</xdr:rowOff>
    </xdr:from>
    <xdr:to>
      <xdr:col>72</xdr:col>
      <xdr:colOff>38100</xdr:colOff>
      <xdr:row>76</xdr:row>
      <xdr:rowOff>73163</xdr:rowOff>
    </xdr:to>
    <xdr:sp macro="" textlink="">
      <xdr:nvSpPr>
        <xdr:cNvPr id="659" name="楕円 658"/>
        <xdr:cNvSpPr/>
      </xdr:nvSpPr>
      <xdr:spPr>
        <a:xfrm>
          <a:off x="13652500" y="130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89690</xdr:rowOff>
    </xdr:from>
    <xdr:ext cx="534377" cy="259045"/>
    <xdr:sp macro="" textlink="">
      <xdr:nvSpPr>
        <xdr:cNvPr id="660" name="テキスト ボックス 659"/>
        <xdr:cNvSpPr txBox="1"/>
      </xdr:nvSpPr>
      <xdr:spPr>
        <a:xfrm>
          <a:off x="13436111" y="127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48751</xdr:rowOff>
    </xdr:from>
    <xdr:to>
      <xdr:col>67</xdr:col>
      <xdr:colOff>101600</xdr:colOff>
      <xdr:row>75</xdr:row>
      <xdr:rowOff>150351</xdr:rowOff>
    </xdr:to>
    <xdr:sp macro="" textlink="">
      <xdr:nvSpPr>
        <xdr:cNvPr id="661" name="楕円 660"/>
        <xdr:cNvSpPr/>
      </xdr:nvSpPr>
      <xdr:spPr>
        <a:xfrm>
          <a:off x="12763500" y="129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166878</xdr:rowOff>
    </xdr:from>
    <xdr:ext cx="599010" cy="259045"/>
    <xdr:sp macro="" textlink="">
      <xdr:nvSpPr>
        <xdr:cNvPr id="662" name="テキスト ボックス 661"/>
        <xdr:cNvSpPr txBox="1"/>
      </xdr:nvSpPr>
      <xdr:spPr>
        <a:xfrm>
          <a:off x="12514795" y="1268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23123</xdr:rowOff>
    </xdr:from>
    <xdr:to>
      <xdr:col>85</xdr:col>
      <xdr:colOff>127000</xdr:colOff>
      <xdr:row>97</xdr:row>
      <xdr:rowOff>50344</xdr:rowOff>
    </xdr:to>
    <xdr:cxnSp macro="">
      <xdr:nvCxnSpPr>
        <xdr:cNvPr id="689" name="直線コネクタ 688"/>
        <xdr:cNvCxnSpPr/>
      </xdr:nvCxnSpPr>
      <xdr:spPr>
        <a:xfrm flipV="1">
          <a:off x="15481300" y="15796523"/>
          <a:ext cx="838200" cy="88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16878</xdr:rowOff>
    </xdr:from>
    <xdr:to>
      <xdr:col>81</xdr:col>
      <xdr:colOff>50800</xdr:colOff>
      <xdr:row>97</xdr:row>
      <xdr:rowOff>50344</xdr:rowOff>
    </xdr:to>
    <xdr:cxnSp macro="">
      <xdr:nvCxnSpPr>
        <xdr:cNvPr id="692" name="直線コネクタ 691"/>
        <xdr:cNvCxnSpPr/>
      </xdr:nvCxnSpPr>
      <xdr:spPr>
        <a:xfrm>
          <a:off x="14592300" y="16647528"/>
          <a:ext cx="889000" cy="3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16878</xdr:rowOff>
    </xdr:from>
    <xdr:to>
      <xdr:col>76</xdr:col>
      <xdr:colOff>114300</xdr:colOff>
      <xdr:row>97</xdr:row>
      <xdr:rowOff>59389</xdr:rowOff>
    </xdr:to>
    <xdr:cxnSp macro="">
      <xdr:nvCxnSpPr>
        <xdr:cNvPr id="695" name="直線コネクタ 694"/>
        <xdr:cNvCxnSpPr/>
      </xdr:nvCxnSpPr>
      <xdr:spPr>
        <a:xfrm flipV="1">
          <a:off x="13703300" y="16647528"/>
          <a:ext cx="889000" cy="4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57231</xdr:rowOff>
    </xdr:from>
    <xdr:to>
      <xdr:col>71</xdr:col>
      <xdr:colOff>177800</xdr:colOff>
      <xdr:row>97</xdr:row>
      <xdr:rowOff>59389</xdr:rowOff>
    </xdr:to>
    <xdr:cxnSp macro="">
      <xdr:nvCxnSpPr>
        <xdr:cNvPr id="698" name="直線コネクタ 697"/>
        <xdr:cNvCxnSpPr/>
      </xdr:nvCxnSpPr>
      <xdr:spPr>
        <a:xfrm>
          <a:off x="12814300" y="16687881"/>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xdr:cNvSpPr txBox="1"/>
      </xdr:nvSpPr>
      <xdr:spPr>
        <a:xfrm>
          <a:off x="13436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143773</xdr:rowOff>
    </xdr:from>
    <xdr:to>
      <xdr:col>85</xdr:col>
      <xdr:colOff>177800</xdr:colOff>
      <xdr:row>92</xdr:row>
      <xdr:rowOff>73923</xdr:rowOff>
    </xdr:to>
    <xdr:sp macro="" textlink="">
      <xdr:nvSpPr>
        <xdr:cNvPr id="708" name="楕円 707"/>
        <xdr:cNvSpPr/>
      </xdr:nvSpPr>
      <xdr:spPr>
        <a:xfrm>
          <a:off x="16268700" y="157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166650</xdr:rowOff>
    </xdr:from>
    <xdr:ext cx="599010" cy="259045"/>
    <xdr:sp macro="" textlink="">
      <xdr:nvSpPr>
        <xdr:cNvPr id="709" name="積立金該当値テキスト"/>
        <xdr:cNvSpPr txBox="1"/>
      </xdr:nvSpPr>
      <xdr:spPr>
        <a:xfrm>
          <a:off x="16370300" y="1559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170994</xdr:rowOff>
    </xdr:from>
    <xdr:to>
      <xdr:col>81</xdr:col>
      <xdr:colOff>101600</xdr:colOff>
      <xdr:row>97</xdr:row>
      <xdr:rowOff>101144</xdr:rowOff>
    </xdr:to>
    <xdr:sp macro="" textlink="">
      <xdr:nvSpPr>
        <xdr:cNvPr id="710" name="楕円 709"/>
        <xdr:cNvSpPr/>
      </xdr:nvSpPr>
      <xdr:spPr>
        <a:xfrm>
          <a:off x="15430500" y="166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92271</xdr:rowOff>
    </xdr:from>
    <xdr:ext cx="534377" cy="259045"/>
    <xdr:sp macro="" textlink="">
      <xdr:nvSpPr>
        <xdr:cNvPr id="711" name="テキスト ボックス 710"/>
        <xdr:cNvSpPr txBox="1"/>
      </xdr:nvSpPr>
      <xdr:spPr>
        <a:xfrm>
          <a:off x="15214111" y="167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137528</xdr:rowOff>
    </xdr:from>
    <xdr:to>
      <xdr:col>76</xdr:col>
      <xdr:colOff>165100</xdr:colOff>
      <xdr:row>97</xdr:row>
      <xdr:rowOff>67678</xdr:rowOff>
    </xdr:to>
    <xdr:sp macro="" textlink="">
      <xdr:nvSpPr>
        <xdr:cNvPr id="712" name="楕円 711"/>
        <xdr:cNvSpPr/>
      </xdr:nvSpPr>
      <xdr:spPr>
        <a:xfrm>
          <a:off x="14541500" y="165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84205</xdr:rowOff>
    </xdr:from>
    <xdr:ext cx="534377" cy="259045"/>
    <xdr:sp macro="" textlink="">
      <xdr:nvSpPr>
        <xdr:cNvPr id="713" name="テキスト ボックス 712"/>
        <xdr:cNvSpPr txBox="1"/>
      </xdr:nvSpPr>
      <xdr:spPr>
        <a:xfrm>
          <a:off x="14325111" y="163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8589</xdr:rowOff>
    </xdr:from>
    <xdr:to>
      <xdr:col>72</xdr:col>
      <xdr:colOff>38100</xdr:colOff>
      <xdr:row>97</xdr:row>
      <xdr:rowOff>110189</xdr:rowOff>
    </xdr:to>
    <xdr:sp macro="" textlink="">
      <xdr:nvSpPr>
        <xdr:cNvPr id="714" name="楕円 713"/>
        <xdr:cNvSpPr/>
      </xdr:nvSpPr>
      <xdr:spPr>
        <a:xfrm>
          <a:off x="13652500" y="166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126716</xdr:rowOff>
    </xdr:from>
    <xdr:ext cx="534377" cy="259045"/>
    <xdr:sp macro="" textlink="">
      <xdr:nvSpPr>
        <xdr:cNvPr id="715" name="テキスト ボックス 714"/>
        <xdr:cNvSpPr txBox="1"/>
      </xdr:nvSpPr>
      <xdr:spPr>
        <a:xfrm>
          <a:off x="13436111" y="1641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6431</xdr:rowOff>
    </xdr:from>
    <xdr:to>
      <xdr:col>67</xdr:col>
      <xdr:colOff>101600</xdr:colOff>
      <xdr:row>97</xdr:row>
      <xdr:rowOff>108031</xdr:rowOff>
    </xdr:to>
    <xdr:sp macro="" textlink="">
      <xdr:nvSpPr>
        <xdr:cNvPr id="716" name="楕円 715"/>
        <xdr:cNvSpPr/>
      </xdr:nvSpPr>
      <xdr:spPr>
        <a:xfrm>
          <a:off x="12763500" y="1663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124558</xdr:rowOff>
    </xdr:from>
    <xdr:ext cx="534377" cy="259045"/>
    <xdr:sp macro="" textlink="">
      <xdr:nvSpPr>
        <xdr:cNvPr id="717" name="テキスト ボックス 716"/>
        <xdr:cNvSpPr txBox="1"/>
      </xdr:nvSpPr>
      <xdr:spPr>
        <a:xfrm>
          <a:off x="12547111" y="1641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105661</xdr:rowOff>
    </xdr:from>
    <xdr:to>
      <xdr:col>116</xdr:col>
      <xdr:colOff>63500</xdr:colOff>
      <xdr:row>37</xdr:row>
      <xdr:rowOff>121846</xdr:rowOff>
    </xdr:to>
    <xdr:cxnSp macro="">
      <xdr:nvCxnSpPr>
        <xdr:cNvPr id="744" name="直線コネクタ 743"/>
        <xdr:cNvCxnSpPr/>
      </xdr:nvCxnSpPr>
      <xdr:spPr>
        <a:xfrm flipV="1">
          <a:off x="21323300" y="6449311"/>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121846</xdr:rowOff>
    </xdr:from>
    <xdr:to>
      <xdr:col>111</xdr:col>
      <xdr:colOff>177800</xdr:colOff>
      <xdr:row>38</xdr:row>
      <xdr:rowOff>138260</xdr:rowOff>
    </xdr:to>
    <xdr:cxnSp macro="">
      <xdr:nvCxnSpPr>
        <xdr:cNvPr id="747" name="直線コネクタ 746"/>
        <xdr:cNvCxnSpPr/>
      </xdr:nvCxnSpPr>
      <xdr:spPr>
        <a:xfrm flipV="1">
          <a:off x="20434300" y="6465496"/>
          <a:ext cx="889000" cy="18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135471</xdr:rowOff>
    </xdr:from>
    <xdr:to>
      <xdr:col>107</xdr:col>
      <xdr:colOff>50800</xdr:colOff>
      <xdr:row>38</xdr:row>
      <xdr:rowOff>138260</xdr:rowOff>
    </xdr:to>
    <xdr:cxnSp macro="">
      <xdr:nvCxnSpPr>
        <xdr:cNvPr id="750" name="直線コネクタ 749"/>
        <xdr:cNvCxnSpPr/>
      </xdr:nvCxnSpPr>
      <xdr:spPr>
        <a:xfrm>
          <a:off x="19545300" y="665057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135471</xdr:rowOff>
    </xdr:from>
    <xdr:to>
      <xdr:col>102</xdr:col>
      <xdr:colOff>114300</xdr:colOff>
      <xdr:row>38</xdr:row>
      <xdr:rowOff>135951</xdr:rowOff>
    </xdr:to>
    <xdr:cxnSp macro="">
      <xdr:nvCxnSpPr>
        <xdr:cNvPr id="753" name="直線コネクタ 752"/>
        <xdr:cNvCxnSpPr/>
      </xdr:nvCxnSpPr>
      <xdr:spPr>
        <a:xfrm flipV="1">
          <a:off x="18656300" y="665057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54861</xdr:rowOff>
    </xdr:from>
    <xdr:to>
      <xdr:col>116</xdr:col>
      <xdr:colOff>114300</xdr:colOff>
      <xdr:row>37</xdr:row>
      <xdr:rowOff>156461</xdr:rowOff>
    </xdr:to>
    <xdr:sp macro="" textlink="">
      <xdr:nvSpPr>
        <xdr:cNvPr id="763" name="楕円 762"/>
        <xdr:cNvSpPr/>
      </xdr:nvSpPr>
      <xdr:spPr>
        <a:xfrm>
          <a:off x="22110700" y="63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77738</xdr:rowOff>
    </xdr:from>
    <xdr:ext cx="469744" cy="259045"/>
    <xdr:sp macro="" textlink="">
      <xdr:nvSpPr>
        <xdr:cNvPr id="764" name="投資及び出資金該当値テキスト"/>
        <xdr:cNvSpPr txBox="1"/>
      </xdr:nvSpPr>
      <xdr:spPr>
        <a:xfrm>
          <a:off x="22212300" y="624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71046</xdr:rowOff>
    </xdr:from>
    <xdr:to>
      <xdr:col>112</xdr:col>
      <xdr:colOff>38100</xdr:colOff>
      <xdr:row>38</xdr:row>
      <xdr:rowOff>1197</xdr:rowOff>
    </xdr:to>
    <xdr:sp macro="" textlink="">
      <xdr:nvSpPr>
        <xdr:cNvPr id="765" name="楕円 764"/>
        <xdr:cNvSpPr/>
      </xdr:nvSpPr>
      <xdr:spPr>
        <a:xfrm>
          <a:off x="21272500" y="64146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17723</xdr:rowOff>
    </xdr:from>
    <xdr:ext cx="469744" cy="259045"/>
    <xdr:sp macro="" textlink="">
      <xdr:nvSpPr>
        <xdr:cNvPr id="766" name="テキスト ボックス 765"/>
        <xdr:cNvSpPr txBox="1"/>
      </xdr:nvSpPr>
      <xdr:spPr>
        <a:xfrm>
          <a:off x="21088428" y="61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87460</xdr:rowOff>
    </xdr:from>
    <xdr:to>
      <xdr:col>107</xdr:col>
      <xdr:colOff>101600</xdr:colOff>
      <xdr:row>39</xdr:row>
      <xdr:rowOff>17610</xdr:rowOff>
    </xdr:to>
    <xdr:sp macro="" textlink="">
      <xdr:nvSpPr>
        <xdr:cNvPr id="767" name="楕円 766"/>
        <xdr:cNvSpPr/>
      </xdr:nvSpPr>
      <xdr:spPr>
        <a:xfrm>
          <a:off x="20383500" y="66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8737</xdr:rowOff>
    </xdr:from>
    <xdr:ext cx="313932" cy="259045"/>
    <xdr:sp macro="" textlink="">
      <xdr:nvSpPr>
        <xdr:cNvPr id="768" name="テキスト ボックス 767"/>
        <xdr:cNvSpPr txBox="1"/>
      </xdr:nvSpPr>
      <xdr:spPr>
        <a:xfrm>
          <a:off x="20277333" y="669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84671</xdr:rowOff>
    </xdr:from>
    <xdr:to>
      <xdr:col>102</xdr:col>
      <xdr:colOff>165100</xdr:colOff>
      <xdr:row>39</xdr:row>
      <xdr:rowOff>14821</xdr:rowOff>
    </xdr:to>
    <xdr:sp macro="" textlink="">
      <xdr:nvSpPr>
        <xdr:cNvPr id="769" name="楕円 768"/>
        <xdr:cNvSpPr/>
      </xdr:nvSpPr>
      <xdr:spPr>
        <a:xfrm>
          <a:off x="194945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5948</xdr:rowOff>
    </xdr:from>
    <xdr:ext cx="378565" cy="259045"/>
    <xdr:sp macro="" textlink="">
      <xdr:nvSpPr>
        <xdr:cNvPr id="770" name="テキスト ボックス 769"/>
        <xdr:cNvSpPr txBox="1"/>
      </xdr:nvSpPr>
      <xdr:spPr>
        <a:xfrm>
          <a:off x="19356017" y="669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85151</xdr:rowOff>
    </xdr:from>
    <xdr:to>
      <xdr:col>98</xdr:col>
      <xdr:colOff>38100</xdr:colOff>
      <xdr:row>39</xdr:row>
      <xdr:rowOff>15301</xdr:rowOff>
    </xdr:to>
    <xdr:sp macro="" textlink="">
      <xdr:nvSpPr>
        <xdr:cNvPr id="771" name="楕円 770"/>
        <xdr:cNvSpPr/>
      </xdr:nvSpPr>
      <xdr:spPr>
        <a:xfrm>
          <a:off x="186055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6428</xdr:rowOff>
    </xdr:from>
    <xdr:ext cx="378565" cy="259045"/>
    <xdr:sp macro="" textlink="">
      <xdr:nvSpPr>
        <xdr:cNvPr id="772" name="テキスト ボックス 771"/>
        <xdr:cNvSpPr txBox="1"/>
      </xdr:nvSpPr>
      <xdr:spPr>
        <a:xfrm>
          <a:off x="18467017" y="669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167970</xdr:rowOff>
    </xdr:from>
    <xdr:to>
      <xdr:col>116</xdr:col>
      <xdr:colOff>63500</xdr:colOff>
      <xdr:row>58</xdr:row>
      <xdr:rowOff>168846</xdr:rowOff>
    </xdr:to>
    <xdr:cxnSp macro="">
      <xdr:nvCxnSpPr>
        <xdr:cNvPr id="801" name="直線コネクタ 800"/>
        <xdr:cNvCxnSpPr/>
      </xdr:nvCxnSpPr>
      <xdr:spPr>
        <a:xfrm flipV="1">
          <a:off x="21323300" y="10112070"/>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168846</xdr:rowOff>
    </xdr:from>
    <xdr:to>
      <xdr:col>111</xdr:col>
      <xdr:colOff>177800</xdr:colOff>
      <xdr:row>58</xdr:row>
      <xdr:rowOff>169837</xdr:rowOff>
    </xdr:to>
    <xdr:cxnSp macro="">
      <xdr:nvCxnSpPr>
        <xdr:cNvPr id="804" name="直線コネクタ 803"/>
        <xdr:cNvCxnSpPr/>
      </xdr:nvCxnSpPr>
      <xdr:spPr>
        <a:xfrm flipV="1">
          <a:off x="20434300" y="1011294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169837</xdr:rowOff>
    </xdr:from>
    <xdr:to>
      <xdr:col>107</xdr:col>
      <xdr:colOff>50800</xdr:colOff>
      <xdr:row>58</xdr:row>
      <xdr:rowOff>170866</xdr:rowOff>
    </xdr:to>
    <xdr:cxnSp macro="">
      <xdr:nvCxnSpPr>
        <xdr:cNvPr id="807" name="直線コネクタ 806"/>
        <xdr:cNvCxnSpPr/>
      </xdr:nvCxnSpPr>
      <xdr:spPr>
        <a:xfrm flipV="1">
          <a:off x="19545300" y="1011393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170866</xdr:rowOff>
    </xdr:from>
    <xdr:to>
      <xdr:col>102</xdr:col>
      <xdr:colOff>114300</xdr:colOff>
      <xdr:row>59</xdr:row>
      <xdr:rowOff>140</xdr:rowOff>
    </xdr:to>
    <xdr:cxnSp macro="">
      <xdr:nvCxnSpPr>
        <xdr:cNvPr id="810" name="直線コネクタ 809"/>
        <xdr:cNvCxnSpPr/>
      </xdr:nvCxnSpPr>
      <xdr:spPr>
        <a:xfrm flipV="1">
          <a:off x="18656300" y="1011496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117170</xdr:rowOff>
    </xdr:from>
    <xdr:to>
      <xdr:col>116</xdr:col>
      <xdr:colOff>114300</xdr:colOff>
      <xdr:row>59</xdr:row>
      <xdr:rowOff>47320</xdr:rowOff>
    </xdr:to>
    <xdr:sp macro="" textlink="">
      <xdr:nvSpPr>
        <xdr:cNvPr id="820" name="楕円 819"/>
        <xdr:cNvSpPr/>
      </xdr:nvSpPr>
      <xdr:spPr>
        <a:xfrm>
          <a:off x="22110700" y="100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32097</xdr:rowOff>
    </xdr:from>
    <xdr:ext cx="469744" cy="259045"/>
    <xdr:sp macro="" textlink="">
      <xdr:nvSpPr>
        <xdr:cNvPr id="821" name="貸付金該当値テキスト"/>
        <xdr:cNvSpPr txBox="1"/>
      </xdr:nvSpPr>
      <xdr:spPr>
        <a:xfrm>
          <a:off x="22212300" y="99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118046</xdr:rowOff>
    </xdr:from>
    <xdr:to>
      <xdr:col>112</xdr:col>
      <xdr:colOff>38100</xdr:colOff>
      <xdr:row>59</xdr:row>
      <xdr:rowOff>48196</xdr:rowOff>
    </xdr:to>
    <xdr:sp macro="" textlink="">
      <xdr:nvSpPr>
        <xdr:cNvPr id="822" name="楕円 821"/>
        <xdr:cNvSpPr/>
      </xdr:nvSpPr>
      <xdr:spPr>
        <a:xfrm>
          <a:off x="21272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39323</xdr:rowOff>
    </xdr:from>
    <xdr:ext cx="469744" cy="259045"/>
    <xdr:sp macro="" textlink="">
      <xdr:nvSpPr>
        <xdr:cNvPr id="823" name="テキスト ボックス 822"/>
        <xdr:cNvSpPr txBox="1"/>
      </xdr:nvSpPr>
      <xdr:spPr>
        <a:xfrm>
          <a:off x="21088428"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119037</xdr:rowOff>
    </xdr:from>
    <xdr:to>
      <xdr:col>107</xdr:col>
      <xdr:colOff>101600</xdr:colOff>
      <xdr:row>59</xdr:row>
      <xdr:rowOff>49187</xdr:rowOff>
    </xdr:to>
    <xdr:sp macro="" textlink="">
      <xdr:nvSpPr>
        <xdr:cNvPr id="824" name="楕円 823"/>
        <xdr:cNvSpPr/>
      </xdr:nvSpPr>
      <xdr:spPr>
        <a:xfrm>
          <a:off x="20383500" y="100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40314</xdr:rowOff>
    </xdr:from>
    <xdr:ext cx="469744" cy="259045"/>
    <xdr:sp macro="" textlink="">
      <xdr:nvSpPr>
        <xdr:cNvPr id="825" name="テキスト ボックス 824"/>
        <xdr:cNvSpPr txBox="1"/>
      </xdr:nvSpPr>
      <xdr:spPr>
        <a:xfrm>
          <a:off x="20199428" y="101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120066</xdr:rowOff>
    </xdr:from>
    <xdr:to>
      <xdr:col>102</xdr:col>
      <xdr:colOff>165100</xdr:colOff>
      <xdr:row>59</xdr:row>
      <xdr:rowOff>50216</xdr:rowOff>
    </xdr:to>
    <xdr:sp macro="" textlink="">
      <xdr:nvSpPr>
        <xdr:cNvPr id="826" name="楕円 825"/>
        <xdr:cNvSpPr/>
      </xdr:nvSpPr>
      <xdr:spPr>
        <a:xfrm>
          <a:off x="19494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41343</xdr:rowOff>
    </xdr:from>
    <xdr:ext cx="469744" cy="259045"/>
    <xdr:sp macro="" textlink="">
      <xdr:nvSpPr>
        <xdr:cNvPr id="827" name="テキスト ボックス 826"/>
        <xdr:cNvSpPr txBox="1"/>
      </xdr:nvSpPr>
      <xdr:spPr>
        <a:xfrm>
          <a:off x="19310428" y="101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120790</xdr:rowOff>
    </xdr:from>
    <xdr:to>
      <xdr:col>98</xdr:col>
      <xdr:colOff>38100</xdr:colOff>
      <xdr:row>59</xdr:row>
      <xdr:rowOff>50940</xdr:rowOff>
    </xdr:to>
    <xdr:sp macro="" textlink="">
      <xdr:nvSpPr>
        <xdr:cNvPr id="828" name="楕円 827"/>
        <xdr:cNvSpPr/>
      </xdr:nvSpPr>
      <xdr:spPr>
        <a:xfrm>
          <a:off x="18605500" y="10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42067</xdr:rowOff>
    </xdr:from>
    <xdr:ext cx="469744" cy="259045"/>
    <xdr:sp macro="" textlink="">
      <xdr:nvSpPr>
        <xdr:cNvPr id="829" name="テキスト ボックス 828"/>
        <xdr:cNvSpPr txBox="1"/>
      </xdr:nvSpPr>
      <xdr:spPr>
        <a:xfrm>
          <a:off x="18421428" y="1015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37630</xdr:rowOff>
    </xdr:from>
    <xdr:to>
      <xdr:col>116</xdr:col>
      <xdr:colOff>63500</xdr:colOff>
      <xdr:row>72</xdr:row>
      <xdr:rowOff>46251</xdr:rowOff>
    </xdr:to>
    <xdr:cxnSp macro="">
      <xdr:nvCxnSpPr>
        <xdr:cNvPr id="861" name="直線コネクタ 860"/>
        <xdr:cNvCxnSpPr/>
      </xdr:nvCxnSpPr>
      <xdr:spPr>
        <a:xfrm flipV="1">
          <a:off x="21323300" y="12382030"/>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142035</xdr:rowOff>
    </xdr:from>
    <xdr:to>
      <xdr:col>111</xdr:col>
      <xdr:colOff>177800</xdr:colOff>
      <xdr:row>72</xdr:row>
      <xdr:rowOff>46251</xdr:rowOff>
    </xdr:to>
    <xdr:cxnSp macro="">
      <xdr:nvCxnSpPr>
        <xdr:cNvPr id="864" name="直線コネクタ 863"/>
        <xdr:cNvCxnSpPr/>
      </xdr:nvCxnSpPr>
      <xdr:spPr>
        <a:xfrm>
          <a:off x="20434300" y="12143535"/>
          <a:ext cx="889000" cy="2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142035</xdr:rowOff>
    </xdr:from>
    <xdr:to>
      <xdr:col>107</xdr:col>
      <xdr:colOff>50800</xdr:colOff>
      <xdr:row>71</xdr:row>
      <xdr:rowOff>61127</xdr:rowOff>
    </xdr:to>
    <xdr:cxnSp macro="">
      <xdr:nvCxnSpPr>
        <xdr:cNvPr id="867" name="直線コネクタ 866"/>
        <xdr:cNvCxnSpPr/>
      </xdr:nvCxnSpPr>
      <xdr:spPr>
        <a:xfrm flipV="1">
          <a:off x="19545300" y="12143535"/>
          <a:ext cx="889000" cy="9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129131</xdr:rowOff>
    </xdr:from>
    <xdr:ext cx="534377" cy="259045"/>
    <xdr:sp macro="" textlink="">
      <xdr:nvSpPr>
        <xdr:cNvPr id="869" name="テキスト ボックス 868"/>
        <xdr:cNvSpPr txBox="1"/>
      </xdr:nvSpPr>
      <xdr:spPr>
        <a:xfrm>
          <a:off x="20167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61127</xdr:rowOff>
    </xdr:from>
    <xdr:to>
      <xdr:col>102</xdr:col>
      <xdr:colOff>114300</xdr:colOff>
      <xdr:row>71</xdr:row>
      <xdr:rowOff>85423</xdr:rowOff>
    </xdr:to>
    <xdr:cxnSp macro="">
      <xdr:nvCxnSpPr>
        <xdr:cNvPr id="870" name="直線コネクタ 869"/>
        <xdr:cNvCxnSpPr/>
      </xdr:nvCxnSpPr>
      <xdr:spPr>
        <a:xfrm flipV="1">
          <a:off x="18656300" y="12234077"/>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131596</xdr:rowOff>
    </xdr:from>
    <xdr:ext cx="534377" cy="259045"/>
    <xdr:sp macro="" textlink="">
      <xdr:nvSpPr>
        <xdr:cNvPr id="872" name="テキスト ボックス 871"/>
        <xdr:cNvSpPr txBox="1"/>
      </xdr:nvSpPr>
      <xdr:spPr>
        <a:xfrm>
          <a:off x="19278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151010</xdr:rowOff>
    </xdr:from>
    <xdr:ext cx="534377" cy="259045"/>
    <xdr:sp macro="" textlink="">
      <xdr:nvSpPr>
        <xdr:cNvPr id="874" name="テキスト ボックス 873"/>
        <xdr:cNvSpPr txBox="1"/>
      </xdr:nvSpPr>
      <xdr:spPr>
        <a:xfrm>
          <a:off x="18389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158280</xdr:rowOff>
    </xdr:from>
    <xdr:to>
      <xdr:col>116</xdr:col>
      <xdr:colOff>114300</xdr:colOff>
      <xdr:row>72</xdr:row>
      <xdr:rowOff>88430</xdr:rowOff>
    </xdr:to>
    <xdr:sp macro="" textlink="">
      <xdr:nvSpPr>
        <xdr:cNvPr id="880" name="楕円 879"/>
        <xdr:cNvSpPr/>
      </xdr:nvSpPr>
      <xdr:spPr>
        <a:xfrm>
          <a:off x="22110700" y="123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9707</xdr:rowOff>
    </xdr:from>
    <xdr:ext cx="534377" cy="259045"/>
    <xdr:sp macro="" textlink="">
      <xdr:nvSpPr>
        <xdr:cNvPr id="881" name="繰出金該当値テキスト"/>
        <xdr:cNvSpPr txBox="1"/>
      </xdr:nvSpPr>
      <xdr:spPr>
        <a:xfrm>
          <a:off x="22212300" y="121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166901</xdr:rowOff>
    </xdr:from>
    <xdr:to>
      <xdr:col>112</xdr:col>
      <xdr:colOff>38100</xdr:colOff>
      <xdr:row>72</xdr:row>
      <xdr:rowOff>97051</xdr:rowOff>
    </xdr:to>
    <xdr:sp macro="" textlink="">
      <xdr:nvSpPr>
        <xdr:cNvPr id="882" name="楕円 881"/>
        <xdr:cNvSpPr/>
      </xdr:nvSpPr>
      <xdr:spPr>
        <a:xfrm>
          <a:off x="21272500" y="123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113578</xdr:rowOff>
    </xdr:from>
    <xdr:ext cx="534377" cy="259045"/>
    <xdr:sp macro="" textlink="">
      <xdr:nvSpPr>
        <xdr:cNvPr id="883" name="テキスト ボックス 882"/>
        <xdr:cNvSpPr txBox="1"/>
      </xdr:nvSpPr>
      <xdr:spPr>
        <a:xfrm>
          <a:off x="21056111" y="121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91235</xdr:rowOff>
    </xdr:from>
    <xdr:to>
      <xdr:col>107</xdr:col>
      <xdr:colOff>101600</xdr:colOff>
      <xdr:row>71</xdr:row>
      <xdr:rowOff>21385</xdr:rowOff>
    </xdr:to>
    <xdr:sp macro="" textlink="">
      <xdr:nvSpPr>
        <xdr:cNvPr id="884" name="楕円 883"/>
        <xdr:cNvSpPr/>
      </xdr:nvSpPr>
      <xdr:spPr>
        <a:xfrm>
          <a:off x="20383500" y="120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37912</xdr:rowOff>
    </xdr:from>
    <xdr:ext cx="599010" cy="259045"/>
    <xdr:sp macro="" textlink="">
      <xdr:nvSpPr>
        <xdr:cNvPr id="885" name="テキスト ボックス 884"/>
        <xdr:cNvSpPr txBox="1"/>
      </xdr:nvSpPr>
      <xdr:spPr>
        <a:xfrm>
          <a:off x="20134795" y="1186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10327</xdr:rowOff>
    </xdr:from>
    <xdr:to>
      <xdr:col>102</xdr:col>
      <xdr:colOff>165100</xdr:colOff>
      <xdr:row>71</xdr:row>
      <xdr:rowOff>111927</xdr:rowOff>
    </xdr:to>
    <xdr:sp macro="" textlink="">
      <xdr:nvSpPr>
        <xdr:cNvPr id="886" name="楕円 885"/>
        <xdr:cNvSpPr/>
      </xdr:nvSpPr>
      <xdr:spPr>
        <a:xfrm>
          <a:off x="19494500" y="121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128454</xdr:rowOff>
    </xdr:from>
    <xdr:ext cx="599010" cy="259045"/>
    <xdr:sp macro="" textlink="">
      <xdr:nvSpPr>
        <xdr:cNvPr id="887" name="テキスト ボックス 886"/>
        <xdr:cNvSpPr txBox="1"/>
      </xdr:nvSpPr>
      <xdr:spPr>
        <a:xfrm>
          <a:off x="19245795" y="1195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34623</xdr:rowOff>
    </xdr:from>
    <xdr:to>
      <xdr:col>98</xdr:col>
      <xdr:colOff>38100</xdr:colOff>
      <xdr:row>71</xdr:row>
      <xdr:rowOff>136223</xdr:rowOff>
    </xdr:to>
    <xdr:sp macro="" textlink="">
      <xdr:nvSpPr>
        <xdr:cNvPr id="888" name="楕円 887"/>
        <xdr:cNvSpPr/>
      </xdr:nvSpPr>
      <xdr:spPr>
        <a:xfrm>
          <a:off x="18605500" y="122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152750</xdr:rowOff>
    </xdr:from>
    <xdr:ext cx="599010" cy="259045"/>
    <xdr:sp macro="" textlink="">
      <xdr:nvSpPr>
        <xdr:cNvPr id="889" name="テキスト ボックス 888"/>
        <xdr:cNvSpPr txBox="1"/>
      </xdr:nvSpPr>
      <xdr:spPr>
        <a:xfrm>
          <a:off x="18356795" y="1198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公債費については、</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減少しているものの、</a:t>
          </a:r>
          <a:r>
            <a:rPr lang="ja-JP" altLang="en-US" sz="1100" b="0" i="0" baseline="0">
              <a:solidFill>
                <a:schemeClr val="dk1"/>
              </a:solidFill>
              <a:effectLst/>
              <a:latin typeface="+mn-lt"/>
              <a:ea typeface="+mn-ea"/>
              <a:cs typeface="+mn-cs"/>
            </a:rPr>
            <a:t>令和３年度は約</a:t>
          </a:r>
          <a:r>
            <a:rPr lang="ja-JP" altLang="en-US" sz="1100" b="0" i="0" baseline="0">
              <a:solidFill>
                <a:schemeClr val="dk1"/>
              </a:solidFill>
              <a:effectLst/>
              <a:latin typeface="+mn-ea"/>
              <a:ea typeface="+mn-ea"/>
              <a:cs typeface="+mn-cs"/>
            </a:rPr>
            <a:t>７億５千</a:t>
          </a:r>
          <a:r>
            <a:rPr lang="ja-JP" altLang="en-US" sz="1100" b="0" i="0" baseline="0">
              <a:solidFill>
                <a:schemeClr val="dk1"/>
              </a:solidFill>
              <a:effectLst/>
              <a:latin typeface="+mn-lt"/>
              <a:ea typeface="+mn-ea"/>
              <a:cs typeface="+mn-cs"/>
            </a:rPr>
            <a:t>万の繰上償還を行ったことにより数値が</a:t>
          </a:r>
          <a:r>
            <a:rPr lang="ja-JP" altLang="ja-JP" sz="1100" b="0" i="0" baseline="0">
              <a:solidFill>
                <a:schemeClr val="dk1"/>
              </a:solidFill>
              <a:effectLst/>
              <a:latin typeface="+mn-lt"/>
              <a:ea typeface="+mn-ea"/>
              <a:cs typeface="+mn-cs"/>
            </a:rPr>
            <a:t>高くなっている。今後は合併関連事業により増加が見込まれるので</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計画的な繰上償還を行っていくなど</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適切な管理を行い</a:t>
          </a:r>
          <a:r>
            <a:rPr lang="ja-JP" altLang="en-US" sz="1100" b="0" i="0" baseline="0">
              <a:solidFill>
                <a:schemeClr val="dk1"/>
              </a:solidFill>
              <a:effectLst/>
              <a:latin typeface="+mn-lt"/>
              <a:ea typeface="+mn-ea"/>
              <a:cs typeface="+mn-cs"/>
            </a:rPr>
            <a:t>公債費負担の</a:t>
          </a:r>
          <a:r>
            <a:rPr lang="ja-JP" altLang="ja-JP" sz="1100" b="0" i="0" baseline="0">
              <a:solidFill>
                <a:schemeClr val="dk1"/>
              </a:solidFill>
              <a:effectLst/>
              <a:latin typeface="+mn-lt"/>
              <a:ea typeface="+mn-ea"/>
              <a:cs typeface="+mn-cs"/>
            </a:rPr>
            <a:t>抑制に努める。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繰出金については、下水道事業の進捗により公営企業債の元利償還金に対するものとして、高い水準となっている。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普通建設事業費については、</a:t>
          </a:r>
          <a:r>
            <a:rPr lang="ja-JP" altLang="en-US" sz="1100" b="0" i="0" baseline="0">
              <a:solidFill>
                <a:schemeClr val="dk1"/>
              </a:solidFill>
              <a:effectLst/>
              <a:latin typeface="+mn-lt"/>
              <a:ea typeface="+mn-ea"/>
              <a:cs typeface="+mn-cs"/>
            </a:rPr>
            <a:t>義務教育学校建設</a:t>
          </a:r>
          <a:r>
            <a:rPr lang="ja-JP" altLang="ja-JP" sz="1100" b="0" i="0" baseline="0">
              <a:solidFill>
                <a:schemeClr val="dk1"/>
              </a:solidFill>
              <a:effectLst/>
              <a:latin typeface="+mn-lt"/>
              <a:ea typeface="+mn-ea"/>
              <a:cs typeface="+mn-cs"/>
            </a:rPr>
            <a:t>事業によ</a:t>
          </a:r>
          <a:r>
            <a:rPr lang="ja-JP" altLang="en-US" sz="1100" b="0" i="0" baseline="0">
              <a:solidFill>
                <a:schemeClr val="dk1"/>
              </a:solidFill>
              <a:effectLst/>
              <a:latin typeface="+mn-lt"/>
              <a:ea typeface="+mn-ea"/>
              <a:cs typeface="+mn-cs"/>
            </a:rPr>
            <a:t>り大きくなっている</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en-US" sz="1100" b="0" i="0" baseline="0">
              <a:solidFill>
                <a:schemeClr val="dk1"/>
              </a:solidFill>
              <a:effectLst/>
              <a:latin typeface="+mn-lt"/>
              <a:ea typeface="+mn-ea"/>
              <a:cs typeface="+mn-cs"/>
            </a:rPr>
            <a:t>積立金については、長期振興町づくり基金や庁舎建設基金、減債基金等への積立によるものである。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13,513
13,363
232.17
14,426,423
13,928,207
484,820
7,463,316
11,281,870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70739</xdr:rowOff>
    </xdr:from>
    <xdr:to>
      <xdr:col>24</xdr:col>
      <xdr:colOff>63500</xdr:colOff>
      <xdr:row>36</xdr:row>
      <xdr:rowOff>147701</xdr:rowOff>
    </xdr:to>
    <xdr:cxnSp macro="">
      <xdr:nvCxnSpPr>
        <xdr:cNvPr id="61" name="直線コネクタ 60"/>
        <xdr:cNvCxnSpPr/>
      </xdr:nvCxnSpPr>
      <xdr:spPr>
        <a:xfrm flipV="1">
          <a:off x="3797300" y="6242939"/>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117792</xdr:rowOff>
    </xdr:from>
    <xdr:to>
      <xdr:col>19</xdr:col>
      <xdr:colOff>177800</xdr:colOff>
      <xdr:row>36</xdr:row>
      <xdr:rowOff>147701</xdr:rowOff>
    </xdr:to>
    <xdr:cxnSp macro="">
      <xdr:nvCxnSpPr>
        <xdr:cNvPr id="64" name="直線コネクタ 63"/>
        <xdr:cNvCxnSpPr/>
      </xdr:nvCxnSpPr>
      <xdr:spPr>
        <a:xfrm>
          <a:off x="2908300" y="6289992"/>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5588</xdr:rowOff>
    </xdr:from>
    <xdr:to>
      <xdr:col>15</xdr:col>
      <xdr:colOff>50800</xdr:colOff>
      <xdr:row>36</xdr:row>
      <xdr:rowOff>117792</xdr:rowOff>
    </xdr:to>
    <xdr:cxnSp macro="">
      <xdr:nvCxnSpPr>
        <xdr:cNvPr id="67" name="直線コネクタ 66"/>
        <xdr:cNvCxnSpPr/>
      </xdr:nvCxnSpPr>
      <xdr:spPr>
        <a:xfrm>
          <a:off x="2019300" y="6177788"/>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167703</xdr:rowOff>
    </xdr:from>
    <xdr:to>
      <xdr:col>10</xdr:col>
      <xdr:colOff>114300</xdr:colOff>
      <xdr:row>36</xdr:row>
      <xdr:rowOff>5588</xdr:rowOff>
    </xdr:to>
    <xdr:cxnSp macro="">
      <xdr:nvCxnSpPr>
        <xdr:cNvPr id="70" name="直線コネクタ 69"/>
        <xdr:cNvCxnSpPr/>
      </xdr:nvCxnSpPr>
      <xdr:spPr>
        <a:xfrm>
          <a:off x="1130300" y="6168453"/>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19939</xdr:rowOff>
    </xdr:from>
    <xdr:to>
      <xdr:col>24</xdr:col>
      <xdr:colOff>114300</xdr:colOff>
      <xdr:row>36</xdr:row>
      <xdr:rowOff>121539</xdr:rowOff>
    </xdr:to>
    <xdr:sp macro="" textlink="">
      <xdr:nvSpPr>
        <xdr:cNvPr id="80" name="楕円 79"/>
        <xdr:cNvSpPr/>
      </xdr:nvSpPr>
      <xdr:spPr>
        <a:xfrm>
          <a:off x="4584700" y="61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42816</xdr:rowOff>
    </xdr:from>
    <xdr:ext cx="469744" cy="259045"/>
    <xdr:sp macro="" textlink="">
      <xdr:nvSpPr>
        <xdr:cNvPr id="81" name="議会費該当値テキスト"/>
        <xdr:cNvSpPr txBox="1"/>
      </xdr:nvSpPr>
      <xdr:spPr>
        <a:xfrm>
          <a:off x="4686300" y="60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96901</xdr:rowOff>
    </xdr:from>
    <xdr:to>
      <xdr:col>20</xdr:col>
      <xdr:colOff>38100</xdr:colOff>
      <xdr:row>37</xdr:row>
      <xdr:rowOff>27051</xdr:rowOff>
    </xdr:to>
    <xdr:sp macro="" textlink="">
      <xdr:nvSpPr>
        <xdr:cNvPr id="82" name="楕円 81"/>
        <xdr:cNvSpPr/>
      </xdr:nvSpPr>
      <xdr:spPr>
        <a:xfrm>
          <a:off x="37465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18178</xdr:rowOff>
    </xdr:from>
    <xdr:ext cx="469744" cy="259045"/>
    <xdr:sp macro="" textlink="">
      <xdr:nvSpPr>
        <xdr:cNvPr id="83" name="テキスト ボックス 82"/>
        <xdr:cNvSpPr txBox="1"/>
      </xdr:nvSpPr>
      <xdr:spPr>
        <a:xfrm>
          <a:off x="3562428"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66992</xdr:rowOff>
    </xdr:from>
    <xdr:to>
      <xdr:col>15</xdr:col>
      <xdr:colOff>101600</xdr:colOff>
      <xdr:row>36</xdr:row>
      <xdr:rowOff>168592</xdr:rowOff>
    </xdr:to>
    <xdr:sp macro="" textlink="">
      <xdr:nvSpPr>
        <xdr:cNvPr id="84" name="楕円 83"/>
        <xdr:cNvSpPr/>
      </xdr:nvSpPr>
      <xdr:spPr>
        <a:xfrm>
          <a:off x="2857500" y="62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159719</xdr:rowOff>
    </xdr:from>
    <xdr:ext cx="469744" cy="259045"/>
    <xdr:sp macro="" textlink="">
      <xdr:nvSpPr>
        <xdr:cNvPr id="85" name="テキスト ボックス 84"/>
        <xdr:cNvSpPr txBox="1"/>
      </xdr:nvSpPr>
      <xdr:spPr>
        <a:xfrm>
          <a:off x="2673428" y="633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126238</xdr:rowOff>
    </xdr:from>
    <xdr:to>
      <xdr:col>10</xdr:col>
      <xdr:colOff>165100</xdr:colOff>
      <xdr:row>36</xdr:row>
      <xdr:rowOff>56388</xdr:rowOff>
    </xdr:to>
    <xdr:sp macro="" textlink="">
      <xdr:nvSpPr>
        <xdr:cNvPr id="86" name="楕円 85"/>
        <xdr:cNvSpPr/>
      </xdr:nvSpPr>
      <xdr:spPr>
        <a:xfrm>
          <a:off x="1968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72915</xdr:rowOff>
    </xdr:from>
    <xdr:ext cx="469744" cy="259045"/>
    <xdr:sp macro="" textlink="">
      <xdr:nvSpPr>
        <xdr:cNvPr id="87" name="テキスト ボックス 86"/>
        <xdr:cNvSpPr txBox="1"/>
      </xdr:nvSpPr>
      <xdr:spPr>
        <a:xfrm>
          <a:off x="1784428"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116903</xdr:rowOff>
    </xdr:from>
    <xdr:to>
      <xdr:col>6</xdr:col>
      <xdr:colOff>38100</xdr:colOff>
      <xdr:row>36</xdr:row>
      <xdr:rowOff>47053</xdr:rowOff>
    </xdr:to>
    <xdr:sp macro="" textlink="">
      <xdr:nvSpPr>
        <xdr:cNvPr id="88" name="楕円 87"/>
        <xdr:cNvSpPr/>
      </xdr:nvSpPr>
      <xdr:spPr>
        <a:xfrm>
          <a:off x="1079500" y="6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63580</xdr:rowOff>
    </xdr:from>
    <xdr:ext cx="469744" cy="259045"/>
    <xdr:sp macro="" textlink="">
      <xdr:nvSpPr>
        <xdr:cNvPr id="89" name="テキスト ボックス 88"/>
        <xdr:cNvSpPr txBox="1"/>
      </xdr:nvSpPr>
      <xdr:spPr>
        <a:xfrm>
          <a:off x="895428" y="589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83381</xdr:rowOff>
    </xdr:from>
    <xdr:to>
      <xdr:col>24</xdr:col>
      <xdr:colOff>63500</xdr:colOff>
      <xdr:row>54</xdr:row>
      <xdr:rowOff>30723</xdr:rowOff>
    </xdr:to>
    <xdr:cxnSp macro="">
      <xdr:nvCxnSpPr>
        <xdr:cNvPr id="118" name="直線コネクタ 117"/>
        <xdr:cNvCxnSpPr/>
      </xdr:nvCxnSpPr>
      <xdr:spPr>
        <a:xfrm>
          <a:off x="3797300" y="9170231"/>
          <a:ext cx="838200" cy="11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83381</xdr:rowOff>
    </xdr:from>
    <xdr:to>
      <xdr:col>19</xdr:col>
      <xdr:colOff>177800</xdr:colOff>
      <xdr:row>55</xdr:row>
      <xdr:rowOff>110664</xdr:rowOff>
    </xdr:to>
    <xdr:cxnSp macro="">
      <xdr:nvCxnSpPr>
        <xdr:cNvPr id="121" name="直線コネクタ 120"/>
        <xdr:cNvCxnSpPr/>
      </xdr:nvCxnSpPr>
      <xdr:spPr>
        <a:xfrm flipV="1">
          <a:off x="2908300" y="9170231"/>
          <a:ext cx="889000" cy="37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110664</xdr:rowOff>
    </xdr:from>
    <xdr:to>
      <xdr:col>15</xdr:col>
      <xdr:colOff>50800</xdr:colOff>
      <xdr:row>55</xdr:row>
      <xdr:rowOff>147888</xdr:rowOff>
    </xdr:to>
    <xdr:cxnSp macro="">
      <xdr:nvCxnSpPr>
        <xdr:cNvPr id="124" name="直線コネクタ 123"/>
        <xdr:cNvCxnSpPr/>
      </xdr:nvCxnSpPr>
      <xdr:spPr>
        <a:xfrm flipV="1">
          <a:off x="2019300" y="954041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147888</xdr:rowOff>
    </xdr:from>
    <xdr:to>
      <xdr:col>10</xdr:col>
      <xdr:colOff>114300</xdr:colOff>
      <xdr:row>56</xdr:row>
      <xdr:rowOff>159444</xdr:rowOff>
    </xdr:to>
    <xdr:cxnSp macro="">
      <xdr:nvCxnSpPr>
        <xdr:cNvPr id="127" name="直線コネクタ 126"/>
        <xdr:cNvCxnSpPr/>
      </xdr:nvCxnSpPr>
      <xdr:spPr>
        <a:xfrm flipV="1">
          <a:off x="1130300" y="9577638"/>
          <a:ext cx="889000" cy="18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21924</xdr:rowOff>
    </xdr:from>
    <xdr:ext cx="599010" cy="259045"/>
    <xdr:sp macro="" textlink="">
      <xdr:nvSpPr>
        <xdr:cNvPr id="129" name="テキスト ボックス 128"/>
        <xdr:cNvSpPr txBox="1"/>
      </xdr:nvSpPr>
      <xdr:spPr>
        <a:xfrm>
          <a:off x="1719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151373</xdr:rowOff>
    </xdr:from>
    <xdr:to>
      <xdr:col>24</xdr:col>
      <xdr:colOff>114300</xdr:colOff>
      <xdr:row>54</xdr:row>
      <xdr:rowOff>81523</xdr:rowOff>
    </xdr:to>
    <xdr:sp macro="" textlink="">
      <xdr:nvSpPr>
        <xdr:cNvPr id="137" name="楕円 136"/>
        <xdr:cNvSpPr/>
      </xdr:nvSpPr>
      <xdr:spPr>
        <a:xfrm>
          <a:off x="4584700" y="92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2800</xdr:rowOff>
    </xdr:from>
    <xdr:ext cx="599010" cy="259045"/>
    <xdr:sp macro="" textlink="">
      <xdr:nvSpPr>
        <xdr:cNvPr id="138" name="総務費該当値テキスト"/>
        <xdr:cNvSpPr txBox="1"/>
      </xdr:nvSpPr>
      <xdr:spPr>
        <a:xfrm>
          <a:off x="4686300" y="908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32581</xdr:rowOff>
    </xdr:from>
    <xdr:to>
      <xdr:col>20</xdr:col>
      <xdr:colOff>38100</xdr:colOff>
      <xdr:row>53</xdr:row>
      <xdr:rowOff>134181</xdr:rowOff>
    </xdr:to>
    <xdr:sp macro="" textlink="">
      <xdr:nvSpPr>
        <xdr:cNvPr id="139" name="楕円 138"/>
        <xdr:cNvSpPr/>
      </xdr:nvSpPr>
      <xdr:spPr>
        <a:xfrm>
          <a:off x="3746500" y="91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150708</xdr:rowOff>
    </xdr:from>
    <xdr:ext cx="599010" cy="259045"/>
    <xdr:sp macro="" textlink="">
      <xdr:nvSpPr>
        <xdr:cNvPr id="140" name="テキスト ボックス 139"/>
        <xdr:cNvSpPr txBox="1"/>
      </xdr:nvSpPr>
      <xdr:spPr>
        <a:xfrm>
          <a:off x="3497795" y="889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59864</xdr:rowOff>
    </xdr:from>
    <xdr:to>
      <xdr:col>15</xdr:col>
      <xdr:colOff>101600</xdr:colOff>
      <xdr:row>55</xdr:row>
      <xdr:rowOff>161464</xdr:rowOff>
    </xdr:to>
    <xdr:sp macro="" textlink="">
      <xdr:nvSpPr>
        <xdr:cNvPr id="141" name="楕円 140"/>
        <xdr:cNvSpPr/>
      </xdr:nvSpPr>
      <xdr:spPr>
        <a:xfrm>
          <a:off x="2857500" y="94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6541</xdr:rowOff>
    </xdr:from>
    <xdr:ext cx="599010" cy="259045"/>
    <xdr:sp macro="" textlink="">
      <xdr:nvSpPr>
        <xdr:cNvPr id="142" name="テキスト ボックス 141"/>
        <xdr:cNvSpPr txBox="1"/>
      </xdr:nvSpPr>
      <xdr:spPr>
        <a:xfrm>
          <a:off x="2608795" y="926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97088</xdr:rowOff>
    </xdr:from>
    <xdr:to>
      <xdr:col>10</xdr:col>
      <xdr:colOff>165100</xdr:colOff>
      <xdr:row>56</xdr:row>
      <xdr:rowOff>27238</xdr:rowOff>
    </xdr:to>
    <xdr:sp macro="" textlink="">
      <xdr:nvSpPr>
        <xdr:cNvPr id="143" name="楕円 142"/>
        <xdr:cNvSpPr/>
      </xdr:nvSpPr>
      <xdr:spPr>
        <a:xfrm>
          <a:off x="1968500" y="952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43765</xdr:rowOff>
    </xdr:from>
    <xdr:ext cx="599010" cy="259045"/>
    <xdr:sp macro="" textlink="">
      <xdr:nvSpPr>
        <xdr:cNvPr id="144" name="テキスト ボックス 143"/>
        <xdr:cNvSpPr txBox="1"/>
      </xdr:nvSpPr>
      <xdr:spPr>
        <a:xfrm>
          <a:off x="1719795" y="930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108644</xdr:rowOff>
    </xdr:from>
    <xdr:to>
      <xdr:col>6</xdr:col>
      <xdr:colOff>38100</xdr:colOff>
      <xdr:row>57</xdr:row>
      <xdr:rowOff>38794</xdr:rowOff>
    </xdr:to>
    <xdr:sp macro="" textlink="">
      <xdr:nvSpPr>
        <xdr:cNvPr id="145" name="楕円 144"/>
        <xdr:cNvSpPr/>
      </xdr:nvSpPr>
      <xdr:spPr>
        <a:xfrm>
          <a:off x="1079500" y="970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55321</xdr:rowOff>
    </xdr:from>
    <xdr:ext cx="599010" cy="259045"/>
    <xdr:sp macro="" textlink="">
      <xdr:nvSpPr>
        <xdr:cNvPr id="146" name="テキスト ボックス 145"/>
        <xdr:cNvSpPr txBox="1"/>
      </xdr:nvSpPr>
      <xdr:spPr>
        <a:xfrm>
          <a:off x="830795" y="948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108839</xdr:rowOff>
    </xdr:from>
    <xdr:to>
      <xdr:col>24</xdr:col>
      <xdr:colOff>63500</xdr:colOff>
      <xdr:row>74</xdr:row>
      <xdr:rowOff>85263</xdr:rowOff>
    </xdr:to>
    <xdr:cxnSp macro="">
      <xdr:nvCxnSpPr>
        <xdr:cNvPr id="176" name="直線コネクタ 175"/>
        <xdr:cNvCxnSpPr/>
      </xdr:nvCxnSpPr>
      <xdr:spPr>
        <a:xfrm flipV="1">
          <a:off x="3797300" y="12624689"/>
          <a:ext cx="838200" cy="14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85263</xdr:rowOff>
    </xdr:from>
    <xdr:to>
      <xdr:col>19</xdr:col>
      <xdr:colOff>177800</xdr:colOff>
      <xdr:row>74</xdr:row>
      <xdr:rowOff>153500</xdr:rowOff>
    </xdr:to>
    <xdr:cxnSp macro="">
      <xdr:nvCxnSpPr>
        <xdr:cNvPr id="179" name="直線コネクタ 178"/>
        <xdr:cNvCxnSpPr/>
      </xdr:nvCxnSpPr>
      <xdr:spPr>
        <a:xfrm flipV="1">
          <a:off x="2908300" y="12772563"/>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153500</xdr:rowOff>
    </xdr:from>
    <xdr:to>
      <xdr:col>15</xdr:col>
      <xdr:colOff>50800</xdr:colOff>
      <xdr:row>75</xdr:row>
      <xdr:rowOff>112672</xdr:rowOff>
    </xdr:to>
    <xdr:cxnSp macro="">
      <xdr:nvCxnSpPr>
        <xdr:cNvPr id="182" name="直線コネクタ 181"/>
        <xdr:cNvCxnSpPr/>
      </xdr:nvCxnSpPr>
      <xdr:spPr>
        <a:xfrm flipV="1">
          <a:off x="2019300" y="12840800"/>
          <a:ext cx="889000" cy="13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4" name="テキスト ボックス 183"/>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56786</xdr:rowOff>
    </xdr:from>
    <xdr:to>
      <xdr:col>10</xdr:col>
      <xdr:colOff>114300</xdr:colOff>
      <xdr:row>75</xdr:row>
      <xdr:rowOff>112672</xdr:rowOff>
    </xdr:to>
    <xdr:cxnSp macro="">
      <xdr:nvCxnSpPr>
        <xdr:cNvPr id="185" name="直線コネクタ 184"/>
        <xdr:cNvCxnSpPr/>
      </xdr:nvCxnSpPr>
      <xdr:spPr>
        <a:xfrm>
          <a:off x="1130300" y="12915536"/>
          <a:ext cx="889000" cy="5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58039</xdr:rowOff>
    </xdr:from>
    <xdr:to>
      <xdr:col>24</xdr:col>
      <xdr:colOff>114300</xdr:colOff>
      <xdr:row>73</xdr:row>
      <xdr:rowOff>159639</xdr:rowOff>
    </xdr:to>
    <xdr:sp macro="" textlink="">
      <xdr:nvSpPr>
        <xdr:cNvPr id="195" name="楕円 194"/>
        <xdr:cNvSpPr/>
      </xdr:nvSpPr>
      <xdr:spPr>
        <a:xfrm>
          <a:off x="4584700" y="125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80916</xdr:rowOff>
    </xdr:from>
    <xdr:ext cx="599010" cy="259045"/>
    <xdr:sp macro="" textlink="">
      <xdr:nvSpPr>
        <xdr:cNvPr id="196" name="民生費該当値テキスト"/>
        <xdr:cNvSpPr txBox="1"/>
      </xdr:nvSpPr>
      <xdr:spPr>
        <a:xfrm>
          <a:off x="4686300" y="1242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34463</xdr:rowOff>
    </xdr:from>
    <xdr:to>
      <xdr:col>20</xdr:col>
      <xdr:colOff>38100</xdr:colOff>
      <xdr:row>74</xdr:row>
      <xdr:rowOff>136063</xdr:rowOff>
    </xdr:to>
    <xdr:sp macro="" textlink="">
      <xdr:nvSpPr>
        <xdr:cNvPr id="197" name="楕円 196"/>
        <xdr:cNvSpPr/>
      </xdr:nvSpPr>
      <xdr:spPr>
        <a:xfrm>
          <a:off x="3746500" y="127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152590</xdr:rowOff>
    </xdr:from>
    <xdr:ext cx="599010" cy="259045"/>
    <xdr:sp macro="" textlink="">
      <xdr:nvSpPr>
        <xdr:cNvPr id="198" name="テキスト ボックス 197"/>
        <xdr:cNvSpPr txBox="1"/>
      </xdr:nvSpPr>
      <xdr:spPr>
        <a:xfrm>
          <a:off x="3497795" y="1249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102700</xdr:rowOff>
    </xdr:from>
    <xdr:to>
      <xdr:col>15</xdr:col>
      <xdr:colOff>101600</xdr:colOff>
      <xdr:row>75</xdr:row>
      <xdr:rowOff>32850</xdr:rowOff>
    </xdr:to>
    <xdr:sp macro="" textlink="">
      <xdr:nvSpPr>
        <xdr:cNvPr id="199" name="楕円 198"/>
        <xdr:cNvSpPr/>
      </xdr:nvSpPr>
      <xdr:spPr>
        <a:xfrm>
          <a:off x="2857500" y="127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49377</xdr:rowOff>
    </xdr:from>
    <xdr:ext cx="599010" cy="259045"/>
    <xdr:sp macro="" textlink="">
      <xdr:nvSpPr>
        <xdr:cNvPr id="200" name="テキスト ボックス 199"/>
        <xdr:cNvSpPr txBox="1"/>
      </xdr:nvSpPr>
      <xdr:spPr>
        <a:xfrm>
          <a:off x="2608795" y="1256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61872</xdr:rowOff>
    </xdr:from>
    <xdr:to>
      <xdr:col>10</xdr:col>
      <xdr:colOff>165100</xdr:colOff>
      <xdr:row>75</xdr:row>
      <xdr:rowOff>163472</xdr:rowOff>
    </xdr:to>
    <xdr:sp macro="" textlink="">
      <xdr:nvSpPr>
        <xdr:cNvPr id="201" name="楕円 200"/>
        <xdr:cNvSpPr/>
      </xdr:nvSpPr>
      <xdr:spPr>
        <a:xfrm>
          <a:off x="1968500" y="1292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8549</xdr:rowOff>
    </xdr:from>
    <xdr:ext cx="599010" cy="259045"/>
    <xdr:sp macro="" textlink="">
      <xdr:nvSpPr>
        <xdr:cNvPr id="202" name="テキスト ボックス 201"/>
        <xdr:cNvSpPr txBox="1"/>
      </xdr:nvSpPr>
      <xdr:spPr>
        <a:xfrm>
          <a:off x="1719795" y="1269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5986</xdr:rowOff>
    </xdr:from>
    <xdr:to>
      <xdr:col>6</xdr:col>
      <xdr:colOff>38100</xdr:colOff>
      <xdr:row>75</xdr:row>
      <xdr:rowOff>107586</xdr:rowOff>
    </xdr:to>
    <xdr:sp macro="" textlink="">
      <xdr:nvSpPr>
        <xdr:cNvPr id="203" name="楕円 202"/>
        <xdr:cNvSpPr/>
      </xdr:nvSpPr>
      <xdr:spPr>
        <a:xfrm>
          <a:off x="1079500" y="128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124113</xdr:rowOff>
    </xdr:from>
    <xdr:ext cx="599010" cy="259045"/>
    <xdr:sp macro="" textlink="">
      <xdr:nvSpPr>
        <xdr:cNvPr id="204" name="テキスト ボックス 203"/>
        <xdr:cNvSpPr txBox="1"/>
      </xdr:nvSpPr>
      <xdr:spPr>
        <a:xfrm>
          <a:off x="830795" y="1263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35255</xdr:rowOff>
    </xdr:from>
    <xdr:to>
      <xdr:col>24</xdr:col>
      <xdr:colOff>63500</xdr:colOff>
      <xdr:row>96</xdr:row>
      <xdr:rowOff>45377</xdr:rowOff>
    </xdr:to>
    <xdr:cxnSp macro="">
      <xdr:nvCxnSpPr>
        <xdr:cNvPr id="234" name="直線コネクタ 233"/>
        <xdr:cNvCxnSpPr/>
      </xdr:nvCxnSpPr>
      <xdr:spPr>
        <a:xfrm flipV="1">
          <a:off x="3797300" y="16323005"/>
          <a:ext cx="838200" cy="1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45377</xdr:rowOff>
    </xdr:from>
    <xdr:to>
      <xdr:col>19</xdr:col>
      <xdr:colOff>177800</xdr:colOff>
      <xdr:row>96</xdr:row>
      <xdr:rowOff>158114</xdr:rowOff>
    </xdr:to>
    <xdr:cxnSp macro="">
      <xdr:nvCxnSpPr>
        <xdr:cNvPr id="237" name="直線コネクタ 236"/>
        <xdr:cNvCxnSpPr/>
      </xdr:nvCxnSpPr>
      <xdr:spPr>
        <a:xfrm flipV="1">
          <a:off x="2908300" y="16504577"/>
          <a:ext cx="889000" cy="1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75261</xdr:rowOff>
    </xdr:from>
    <xdr:to>
      <xdr:col>15</xdr:col>
      <xdr:colOff>50800</xdr:colOff>
      <xdr:row>96</xdr:row>
      <xdr:rowOff>158114</xdr:rowOff>
    </xdr:to>
    <xdr:cxnSp macro="">
      <xdr:nvCxnSpPr>
        <xdr:cNvPr id="240" name="直線コネクタ 239"/>
        <xdr:cNvCxnSpPr/>
      </xdr:nvCxnSpPr>
      <xdr:spPr>
        <a:xfrm>
          <a:off x="2019300" y="16534461"/>
          <a:ext cx="889000" cy="8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162140</xdr:rowOff>
    </xdr:from>
    <xdr:to>
      <xdr:col>10</xdr:col>
      <xdr:colOff>114300</xdr:colOff>
      <xdr:row>96</xdr:row>
      <xdr:rowOff>75261</xdr:rowOff>
    </xdr:to>
    <xdr:cxnSp macro="">
      <xdr:nvCxnSpPr>
        <xdr:cNvPr id="243" name="直線コネクタ 242"/>
        <xdr:cNvCxnSpPr/>
      </xdr:nvCxnSpPr>
      <xdr:spPr>
        <a:xfrm>
          <a:off x="1130300" y="16449890"/>
          <a:ext cx="889000" cy="8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46702</xdr:rowOff>
    </xdr:from>
    <xdr:ext cx="534377" cy="259045"/>
    <xdr:sp macro="" textlink="">
      <xdr:nvSpPr>
        <xdr:cNvPr id="247" name="テキスト ボックス 246"/>
        <xdr:cNvSpPr txBox="1"/>
      </xdr:nvSpPr>
      <xdr:spPr>
        <a:xfrm>
          <a:off x="863111" y="168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155905</xdr:rowOff>
    </xdr:from>
    <xdr:to>
      <xdr:col>24</xdr:col>
      <xdr:colOff>114300</xdr:colOff>
      <xdr:row>95</xdr:row>
      <xdr:rowOff>86055</xdr:rowOff>
    </xdr:to>
    <xdr:sp macro="" textlink="">
      <xdr:nvSpPr>
        <xdr:cNvPr id="253" name="楕円 252"/>
        <xdr:cNvSpPr/>
      </xdr:nvSpPr>
      <xdr:spPr>
        <a:xfrm>
          <a:off x="4584700" y="162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7332</xdr:rowOff>
    </xdr:from>
    <xdr:ext cx="534377" cy="259045"/>
    <xdr:sp macro="" textlink="">
      <xdr:nvSpPr>
        <xdr:cNvPr id="254" name="衛生費該当値テキスト"/>
        <xdr:cNvSpPr txBox="1"/>
      </xdr:nvSpPr>
      <xdr:spPr>
        <a:xfrm>
          <a:off x="4686300" y="161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166027</xdr:rowOff>
    </xdr:from>
    <xdr:to>
      <xdr:col>20</xdr:col>
      <xdr:colOff>38100</xdr:colOff>
      <xdr:row>96</xdr:row>
      <xdr:rowOff>96177</xdr:rowOff>
    </xdr:to>
    <xdr:sp macro="" textlink="">
      <xdr:nvSpPr>
        <xdr:cNvPr id="255" name="楕円 254"/>
        <xdr:cNvSpPr/>
      </xdr:nvSpPr>
      <xdr:spPr>
        <a:xfrm>
          <a:off x="3746500" y="1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112704</xdr:rowOff>
    </xdr:from>
    <xdr:ext cx="534377" cy="259045"/>
    <xdr:sp macro="" textlink="">
      <xdr:nvSpPr>
        <xdr:cNvPr id="256" name="テキスト ボックス 255"/>
        <xdr:cNvSpPr txBox="1"/>
      </xdr:nvSpPr>
      <xdr:spPr>
        <a:xfrm>
          <a:off x="3530111" y="162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107314</xdr:rowOff>
    </xdr:from>
    <xdr:to>
      <xdr:col>15</xdr:col>
      <xdr:colOff>101600</xdr:colOff>
      <xdr:row>97</xdr:row>
      <xdr:rowOff>37464</xdr:rowOff>
    </xdr:to>
    <xdr:sp macro="" textlink="">
      <xdr:nvSpPr>
        <xdr:cNvPr id="257" name="楕円 256"/>
        <xdr:cNvSpPr/>
      </xdr:nvSpPr>
      <xdr:spPr>
        <a:xfrm>
          <a:off x="2857500" y="1656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53991</xdr:rowOff>
    </xdr:from>
    <xdr:ext cx="534377" cy="259045"/>
    <xdr:sp macro="" textlink="">
      <xdr:nvSpPr>
        <xdr:cNvPr id="258" name="テキスト ボックス 257"/>
        <xdr:cNvSpPr txBox="1"/>
      </xdr:nvSpPr>
      <xdr:spPr>
        <a:xfrm>
          <a:off x="2641111" y="1634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24461</xdr:rowOff>
    </xdr:from>
    <xdr:to>
      <xdr:col>10</xdr:col>
      <xdr:colOff>165100</xdr:colOff>
      <xdr:row>96</xdr:row>
      <xdr:rowOff>126061</xdr:rowOff>
    </xdr:to>
    <xdr:sp macro="" textlink="">
      <xdr:nvSpPr>
        <xdr:cNvPr id="259" name="楕円 258"/>
        <xdr:cNvSpPr/>
      </xdr:nvSpPr>
      <xdr:spPr>
        <a:xfrm>
          <a:off x="1968500" y="164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142588</xdr:rowOff>
    </xdr:from>
    <xdr:ext cx="534377" cy="259045"/>
    <xdr:sp macro="" textlink="">
      <xdr:nvSpPr>
        <xdr:cNvPr id="260" name="テキスト ボックス 259"/>
        <xdr:cNvSpPr txBox="1"/>
      </xdr:nvSpPr>
      <xdr:spPr>
        <a:xfrm>
          <a:off x="1752111" y="162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111340</xdr:rowOff>
    </xdr:from>
    <xdr:to>
      <xdr:col>6</xdr:col>
      <xdr:colOff>38100</xdr:colOff>
      <xdr:row>96</xdr:row>
      <xdr:rowOff>41490</xdr:rowOff>
    </xdr:to>
    <xdr:sp macro="" textlink="">
      <xdr:nvSpPr>
        <xdr:cNvPr id="261" name="楕円 260"/>
        <xdr:cNvSpPr/>
      </xdr:nvSpPr>
      <xdr:spPr>
        <a:xfrm>
          <a:off x="1079500" y="163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58017</xdr:rowOff>
    </xdr:from>
    <xdr:ext cx="534377" cy="259045"/>
    <xdr:sp macro="" textlink="">
      <xdr:nvSpPr>
        <xdr:cNvPr id="262" name="テキスト ボックス 261"/>
        <xdr:cNvSpPr txBox="1"/>
      </xdr:nvSpPr>
      <xdr:spPr>
        <a:xfrm>
          <a:off x="863111" y="1617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78892</xdr:rowOff>
    </xdr:from>
    <xdr:to>
      <xdr:col>55</xdr:col>
      <xdr:colOff>0</xdr:colOff>
      <xdr:row>35</xdr:row>
      <xdr:rowOff>89408</xdr:rowOff>
    </xdr:to>
    <xdr:cxnSp macro="">
      <xdr:nvCxnSpPr>
        <xdr:cNvPr id="289" name="直線コネクタ 288"/>
        <xdr:cNvCxnSpPr/>
      </xdr:nvCxnSpPr>
      <xdr:spPr>
        <a:xfrm flipV="1">
          <a:off x="9639300" y="6079642"/>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89408</xdr:rowOff>
    </xdr:from>
    <xdr:to>
      <xdr:col>50</xdr:col>
      <xdr:colOff>114300</xdr:colOff>
      <xdr:row>35</xdr:row>
      <xdr:rowOff>101295</xdr:rowOff>
    </xdr:to>
    <xdr:cxnSp macro="">
      <xdr:nvCxnSpPr>
        <xdr:cNvPr id="292" name="直線コネクタ 291"/>
        <xdr:cNvCxnSpPr/>
      </xdr:nvCxnSpPr>
      <xdr:spPr>
        <a:xfrm flipV="1">
          <a:off x="8750300" y="609015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101295</xdr:rowOff>
    </xdr:from>
    <xdr:to>
      <xdr:col>45</xdr:col>
      <xdr:colOff>177800</xdr:colOff>
      <xdr:row>35</xdr:row>
      <xdr:rowOff>113640</xdr:rowOff>
    </xdr:to>
    <xdr:cxnSp macro="">
      <xdr:nvCxnSpPr>
        <xdr:cNvPr id="295" name="直線コネクタ 294"/>
        <xdr:cNvCxnSpPr/>
      </xdr:nvCxnSpPr>
      <xdr:spPr>
        <a:xfrm flipV="1">
          <a:off x="7861300" y="610204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113640</xdr:rowOff>
    </xdr:from>
    <xdr:to>
      <xdr:col>41</xdr:col>
      <xdr:colOff>50800</xdr:colOff>
      <xdr:row>35</xdr:row>
      <xdr:rowOff>122326</xdr:rowOff>
    </xdr:to>
    <xdr:cxnSp macro="">
      <xdr:nvCxnSpPr>
        <xdr:cNvPr id="298" name="直線コネクタ 297"/>
        <xdr:cNvCxnSpPr/>
      </xdr:nvCxnSpPr>
      <xdr:spPr>
        <a:xfrm flipV="1">
          <a:off x="6972300" y="611439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28092</xdr:rowOff>
    </xdr:from>
    <xdr:to>
      <xdr:col>55</xdr:col>
      <xdr:colOff>50800</xdr:colOff>
      <xdr:row>35</xdr:row>
      <xdr:rowOff>129692</xdr:rowOff>
    </xdr:to>
    <xdr:sp macro="" textlink="">
      <xdr:nvSpPr>
        <xdr:cNvPr id="308" name="楕円 307"/>
        <xdr:cNvSpPr/>
      </xdr:nvSpPr>
      <xdr:spPr>
        <a:xfrm>
          <a:off x="10426700" y="60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50969</xdr:rowOff>
    </xdr:from>
    <xdr:ext cx="469744" cy="259045"/>
    <xdr:sp macro="" textlink="">
      <xdr:nvSpPr>
        <xdr:cNvPr id="309" name="労働費該当値テキスト"/>
        <xdr:cNvSpPr txBox="1"/>
      </xdr:nvSpPr>
      <xdr:spPr>
        <a:xfrm>
          <a:off x="10528300" y="588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38608</xdr:rowOff>
    </xdr:from>
    <xdr:to>
      <xdr:col>50</xdr:col>
      <xdr:colOff>165100</xdr:colOff>
      <xdr:row>35</xdr:row>
      <xdr:rowOff>140208</xdr:rowOff>
    </xdr:to>
    <xdr:sp macro="" textlink="">
      <xdr:nvSpPr>
        <xdr:cNvPr id="310" name="楕円 309"/>
        <xdr:cNvSpPr/>
      </xdr:nvSpPr>
      <xdr:spPr>
        <a:xfrm>
          <a:off x="9588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156735</xdr:rowOff>
    </xdr:from>
    <xdr:ext cx="469744" cy="259045"/>
    <xdr:sp macro="" textlink="">
      <xdr:nvSpPr>
        <xdr:cNvPr id="311" name="テキスト ボックス 310"/>
        <xdr:cNvSpPr txBox="1"/>
      </xdr:nvSpPr>
      <xdr:spPr>
        <a:xfrm>
          <a:off x="9404428"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50495</xdr:rowOff>
    </xdr:from>
    <xdr:to>
      <xdr:col>46</xdr:col>
      <xdr:colOff>38100</xdr:colOff>
      <xdr:row>35</xdr:row>
      <xdr:rowOff>152095</xdr:rowOff>
    </xdr:to>
    <xdr:sp macro="" textlink="">
      <xdr:nvSpPr>
        <xdr:cNvPr id="312" name="楕円 311"/>
        <xdr:cNvSpPr/>
      </xdr:nvSpPr>
      <xdr:spPr>
        <a:xfrm>
          <a:off x="8699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168622</xdr:rowOff>
    </xdr:from>
    <xdr:ext cx="469744" cy="259045"/>
    <xdr:sp macro="" textlink="">
      <xdr:nvSpPr>
        <xdr:cNvPr id="313" name="テキスト ボックス 312"/>
        <xdr:cNvSpPr txBox="1"/>
      </xdr:nvSpPr>
      <xdr:spPr>
        <a:xfrm>
          <a:off x="8515428" y="582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62840</xdr:rowOff>
    </xdr:from>
    <xdr:to>
      <xdr:col>41</xdr:col>
      <xdr:colOff>101600</xdr:colOff>
      <xdr:row>35</xdr:row>
      <xdr:rowOff>164440</xdr:rowOff>
    </xdr:to>
    <xdr:sp macro="" textlink="">
      <xdr:nvSpPr>
        <xdr:cNvPr id="314" name="楕円 313"/>
        <xdr:cNvSpPr/>
      </xdr:nvSpPr>
      <xdr:spPr>
        <a:xfrm>
          <a:off x="78105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9517</xdr:rowOff>
    </xdr:from>
    <xdr:ext cx="469744" cy="259045"/>
    <xdr:sp macro="" textlink="">
      <xdr:nvSpPr>
        <xdr:cNvPr id="315" name="テキスト ボックス 314"/>
        <xdr:cNvSpPr txBox="1"/>
      </xdr:nvSpPr>
      <xdr:spPr>
        <a:xfrm>
          <a:off x="7626428" y="58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16" name="楕円 315"/>
        <xdr:cNvSpPr/>
      </xdr:nvSpPr>
      <xdr:spPr>
        <a:xfrm>
          <a:off x="69215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18203</xdr:rowOff>
    </xdr:from>
    <xdr:ext cx="469744" cy="259045"/>
    <xdr:sp macro="" textlink="">
      <xdr:nvSpPr>
        <xdr:cNvPr id="317" name="テキスト ボックス 316"/>
        <xdr:cNvSpPr txBox="1"/>
      </xdr:nvSpPr>
      <xdr:spPr>
        <a:xfrm>
          <a:off x="6737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80373</xdr:rowOff>
    </xdr:from>
    <xdr:to>
      <xdr:col>55</xdr:col>
      <xdr:colOff>0</xdr:colOff>
      <xdr:row>55</xdr:row>
      <xdr:rowOff>143619</xdr:rowOff>
    </xdr:to>
    <xdr:cxnSp macro="">
      <xdr:nvCxnSpPr>
        <xdr:cNvPr id="348" name="直線コネクタ 347"/>
        <xdr:cNvCxnSpPr/>
      </xdr:nvCxnSpPr>
      <xdr:spPr>
        <a:xfrm flipV="1">
          <a:off x="9639300" y="9510123"/>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143619</xdr:rowOff>
    </xdr:from>
    <xdr:to>
      <xdr:col>50</xdr:col>
      <xdr:colOff>114300</xdr:colOff>
      <xdr:row>56</xdr:row>
      <xdr:rowOff>49360</xdr:rowOff>
    </xdr:to>
    <xdr:cxnSp macro="">
      <xdr:nvCxnSpPr>
        <xdr:cNvPr id="351" name="直線コネクタ 350"/>
        <xdr:cNvCxnSpPr/>
      </xdr:nvCxnSpPr>
      <xdr:spPr>
        <a:xfrm flipV="1">
          <a:off x="8750300" y="9573369"/>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27784</xdr:rowOff>
    </xdr:from>
    <xdr:to>
      <xdr:col>45</xdr:col>
      <xdr:colOff>177800</xdr:colOff>
      <xdr:row>56</xdr:row>
      <xdr:rowOff>49360</xdr:rowOff>
    </xdr:to>
    <xdr:cxnSp macro="">
      <xdr:nvCxnSpPr>
        <xdr:cNvPr id="354" name="直線コネクタ 353"/>
        <xdr:cNvCxnSpPr/>
      </xdr:nvCxnSpPr>
      <xdr:spPr>
        <a:xfrm>
          <a:off x="7861300" y="9628984"/>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27784</xdr:rowOff>
    </xdr:from>
    <xdr:to>
      <xdr:col>41</xdr:col>
      <xdr:colOff>50800</xdr:colOff>
      <xdr:row>56</xdr:row>
      <xdr:rowOff>35165</xdr:rowOff>
    </xdr:to>
    <xdr:cxnSp macro="">
      <xdr:nvCxnSpPr>
        <xdr:cNvPr id="357" name="直線コネクタ 356"/>
        <xdr:cNvCxnSpPr/>
      </xdr:nvCxnSpPr>
      <xdr:spPr>
        <a:xfrm flipV="1">
          <a:off x="6972300" y="9628984"/>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67174</xdr:rowOff>
    </xdr:from>
    <xdr:ext cx="534377" cy="259045"/>
    <xdr:sp macro="" textlink="">
      <xdr:nvSpPr>
        <xdr:cNvPr id="359" name="テキスト ボックス 358"/>
        <xdr:cNvSpPr txBox="1"/>
      </xdr:nvSpPr>
      <xdr:spPr>
        <a:xfrm>
          <a:off x="759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29573</xdr:rowOff>
    </xdr:from>
    <xdr:to>
      <xdr:col>55</xdr:col>
      <xdr:colOff>50800</xdr:colOff>
      <xdr:row>55</xdr:row>
      <xdr:rowOff>131173</xdr:rowOff>
    </xdr:to>
    <xdr:sp macro="" textlink="">
      <xdr:nvSpPr>
        <xdr:cNvPr id="367" name="楕円 366"/>
        <xdr:cNvSpPr/>
      </xdr:nvSpPr>
      <xdr:spPr>
        <a:xfrm>
          <a:off x="10426700" y="94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52450</xdr:rowOff>
    </xdr:from>
    <xdr:ext cx="534377" cy="259045"/>
    <xdr:sp macro="" textlink="">
      <xdr:nvSpPr>
        <xdr:cNvPr id="368" name="農林水産業費該当値テキスト"/>
        <xdr:cNvSpPr txBox="1"/>
      </xdr:nvSpPr>
      <xdr:spPr>
        <a:xfrm>
          <a:off x="10528300" y="931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92819</xdr:rowOff>
    </xdr:from>
    <xdr:to>
      <xdr:col>50</xdr:col>
      <xdr:colOff>165100</xdr:colOff>
      <xdr:row>56</xdr:row>
      <xdr:rowOff>22969</xdr:rowOff>
    </xdr:to>
    <xdr:sp macro="" textlink="">
      <xdr:nvSpPr>
        <xdr:cNvPr id="369" name="楕円 368"/>
        <xdr:cNvSpPr/>
      </xdr:nvSpPr>
      <xdr:spPr>
        <a:xfrm>
          <a:off x="9588500" y="95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39496</xdr:rowOff>
    </xdr:from>
    <xdr:ext cx="534377" cy="259045"/>
    <xdr:sp macro="" textlink="">
      <xdr:nvSpPr>
        <xdr:cNvPr id="370" name="テキスト ボックス 369"/>
        <xdr:cNvSpPr txBox="1"/>
      </xdr:nvSpPr>
      <xdr:spPr>
        <a:xfrm>
          <a:off x="9372111" y="929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170010</xdr:rowOff>
    </xdr:from>
    <xdr:to>
      <xdr:col>46</xdr:col>
      <xdr:colOff>38100</xdr:colOff>
      <xdr:row>56</xdr:row>
      <xdr:rowOff>100160</xdr:rowOff>
    </xdr:to>
    <xdr:sp macro="" textlink="">
      <xdr:nvSpPr>
        <xdr:cNvPr id="371" name="楕円 370"/>
        <xdr:cNvSpPr/>
      </xdr:nvSpPr>
      <xdr:spPr>
        <a:xfrm>
          <a:off x="8699500" y="95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116687</xdr:rowOff>
    </xdr:from>
    <xdr:ext cx="534377" cy="259045"/>
    <xdr:sp macro="" textlink="">
      <xdr:nvSpPr>
        <xdr:cNvPr id="372" name="テキスト ボックス 371"/>
        <xdr:cNvSpPr txBox="1"/>
      </xdr:nvSpPr>
      <xdr:spPr>
        <a:xfrm>
          <a:off x="8483111" y="93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148434</xdr:rowOff>
    </xdr:from>
    <xdr:to>
      <xdr:col>41</xdr:col>
      <xdr:colOff>101600</xdr:colOff>
      <xdr:row>56</xdr:row>
      <xdr:rowOff>78584</xdr:rowOff>
    </xdr:to>
    <xdr:sp macro="" textlink="">
      <xdr:nvSpPr>
        <xdr:cNvPr id="373" name="楕円 372"/>
        <xdr:cNvSpPr/>
      </xdr:nvSpPr>
      <xdr:spPr>
        <a:xfrm>
          <a:off x="7810500" y="95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95111</xdr:rowOff>
    </xdr:from>
    <xdr:ext cx="534377" cy="259045"/>
    <xdr:sp macro="" textlink="">
      <xdr:nvSpPr>
        <xdr:cNvPr id="374" name="テキスト ボックス 373"/>
        <xdr:cNvSpPr txBox="1"/>
      </xdr:nvSpPr>
      <xdr:spPr>
        <a:xfrm>
          <a:off x="7594111" y="93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155815</xdr:rowOff>
    </xdr:from>
    <xdr:to>
      <xdr:col>36</xdr:col>
      <xdr:colOff>165100</xdr:colOff>
      <xdr:row>56</xdr:row>
      <xdr:rowOff>85965</xdr:rowOff>
    </xdr:to>
    <xdr:sp macro="" textlink="">
      <xdr:nvSpPr>
        <xdr:cNvPr id="375" name="楕円 374"/>
        <xdr:cNvSpPr/>
      </xdr:nvSpPr>
      <xdr:spPr>
        <a:xfrm>
          <a:off x="6921500" y="9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102492</xdr:rowOff>
    </xdr:from>
    <xdr:ext cx="534377" cy="259045"/>
    <xdr:sp macro="" textlink="">
      <xdr:nvSpPr>
        <xdr:cNvPr id="376" name="テキスト ボックス 375"/>
        <xdr:cNvSpPr txBox="1"/>
      </xdr:nvSpPr>
      <xdr:spPr>
        <a:xfrm>
          <a:off x="6705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26315</xdr:rowOff>
    </xdr:from>
    <xdr:to>
      <xdr:col>55</xdr:col>
      <xdr:colOff>0</xdr:colOff>
      <xdr:row>78</xdr:row>
      <xdr:rowOff>170169</xdr:rowOff>
    </xdr:to>
    <xdr:cxnSp macro="">
      <xdr:nvCxnSpPr>
        <xdr:cNvPr id="407" name="直線コネクタ 406"/>
        <xdr:cNvCxnSpPr/>
      </xdr:nvCxnSpPr>
      <xdr:spPr>
        <a:xfrm>
          <a:off x="9639300" y="13399415"/>
          <a:ext cx="838200" cy="1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26315</xdr:rowOff>
    </xdr:from>
    <xdr:to>
      <xdr:col>50</xdr:col>
      <xdr:colOff>114300</xdr:colOff>
      <xdr:row>78</xdr:row>
      <xdr:rowOff>118261</xdr:rowOff>
    </xdr:to>
    <xdr:cxnSp macro="">
      <xdr:nvCxnSpPr>
        <xdr:cNvPr id="410" name="直線コネクタ 409"/>
        <xdr:cNvCxnSpPr/>
      </xdr:nvCxnSpPr>
      <xdr:spPr>
        <a:xfrm flipV="1">
          <a:off x="8750300" y="13399415"/>
          <a:ext cx="889000" cy="9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118261</xdr:rowOff>
    </xdr:from>
    <xdr:to>
      <xdr:col>45</xdr:col>
      <xdr:colOff>177800</xdr:colOff>
      <xdr:row>78</xdr:row>
      <xdr:rowOff>144092</xdr:rowOff>
    </xdr:to>
    <xdr:cxnSp macro="">
      <xdr:nvCxnSpPr>
        <xdr:cNvPr id="413" name="直線コネクタ 412"/>
        <xdr:cNvCxnSpPr/>
      </xdr:nvCxnSpPr>
      <xdr:spPr>
        <a:xfrm flipV="1">
          <a:off x="7861300" y="13491361"/>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144092</xdr:rowOff>
    </xdr:from>
    <xdr:to>
      <xdr:col>41</xdr:col>
      <xdr:colOff>50800</xdr:colOff>
      <xdr:row>78</xdr:row>
      <xdr:rowOff>164454</xdr:rowOff>
    </xdr:to>
    <xdr:cxnSp macro="">
      <xdr:nvCxnSpPr>
        <xdr:cNvPr id="416" name="直線コネクタ 415"/>
        <xdr:cNvCxnSpPr/>
      </xdr:nvCxnSpPr>
      <xdr:spPr>
        <a:xfrm flipV="1">
          <a:off x="6972300" y="13517192"/>
          <a:ext cx="889000" cy="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119369</xdr:rowOff>
    </xdr:from>
    <xdr:to>
      <xdr:col>55</xdr:col>
      <xdr:colOff>50800</xdr:colOff>
      <xdr:row>79</xdr:row>
      <xdr:rowOff>49519</xdr:rowOff>
    </xdr:to>
    <xdr:sp macro="" textlink="">
      <xdr:nvSpPr>
        <xdr:cNvPr id="426" name="楕円 425"/>
        <xdr:cNvSpPr/>
      </xdr:nvSpPr>
      <xdr:spPr>
        <a:xfrm>
          <a:off x="10426700" y="134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34296</xdr:rowOff>
    </xdr:from>
    <xdr:ext cx="469744" cy="259045"/>
    <xdr:sp macro="" textlink="">
      <xdr:nvSpPr>
        <xdr:cNvPr id="427" name="商工費該当値テキスト"/>
        <xdr:cNvSpPr txBox="1"/>
      </xdr:nvSpPr>
      <xdr:spPr>
        <a:xfrm>
          <a:off x="10528300" y="134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146965</xdr:rowOff>
    </xdr:from>
    <xdr:to>
      <xdr:col>50</xdr:col>
      <xdr:colOff>165100</xdr:colOff>
      <xdr:row>78</xdr:row>
      <xdr:rowOff>77115</xdr:rowOff>
    </xdr:to>
    <xdr:sp macro="" textlink="">
      <xdr:nvSpPr>
        <xdr:cNvPr id="428" name="楕円 427"/>
        <xdr:cNvSpPr/>
      </xdr:nvSpPr>
      <xdr:spPr>
        <a:xfrm>
          <a:off x="95885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68242</xdr:rowOff>
    </xdr:from>
    <xdr:ext cx="534377" cy="259045"/>
    <xdr:sp macro="" textlink="">
      <xdr:nvSpPr>
        <xdr:cNvPr id="429" name="テキスト ボックス 428"/>
        <xdr:cNvSpPr txBox="1"/>
      </xdr:nvSpPr>
      <xdr:spPr>
        <a:xfrm>
          <a:off x="9372111" y="1344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67461</xdr:rowOff>
    </xdr:from>
    <xdr:to>
      <xdr:col>46</xdr:col>
      <xdr:colOff>38100</xdr:colOff>
      <xdr:row>78</xdr:row>
      <xdr:rowOff>169061</xdr:rowOff>
    </xdr:to>
    <xdr:sp macro="" textlink="">
      <xdr:nvSpPr>
        <xdr:cNvPr id="430" name="楕円 429"/>
        <xdr:cNvSpPr/>
      </xdr:nvSpPr>
      <xdr:spPr>
        <a:xfrm>
          <a:off x="8699500" y="134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160188</xdr:rowOff>
    </xdr:from>
    <xdr:ext cx="469744" cy="259045"/>
    <xdr:sp macro="" textlink="">
      <xdr:nvSpPr>
        <xdr:cNvPr id="431" name="テキスト ボックス 430"/>
        <xdr:cNvSpPr txBox="1"/>
      </xdr:nvSpPr>
      <xdr:spPr>
        <a:xfrm>
          <a:off x="8515428" y="135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93292</xdr:rowOff>
    </xdr:from>
    <xdr:to>
      <xdr:col>41</xdr:col>
      <xdr:colOff>101600</xdr:colOff>
      <xdr:row>79</xdr:row>
      <xdr:rowOff>23442</xdr:rowOff>
    </xdr:to>
    <xdr:sp macro="" textlink="">
      <xdr:nvSpPr>
        <xdr:cNvPr id="432" name="楕円 431"/>
        <xdr:cNvSpPr/>
      </xdr:nvSpPr>
      <xdr:spPr>
        <a:xfrm>
          <a:off x="7810500" y="134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14569</xdr:rowOff>
    </xdr:from>
    <xdr:ext cx="469744" cy="259045"/>
    <xdr:sp macro="" textlink="">
      <xdr:nvSpPr>
        <xdr:cNvPr id="433" name="テキスト ボックス 432"/>
        <xdr:cNvSpPr txBox="1"/>
      </xdr:nvSpPr>
      <xdr:spPr>
        <a:xfrm>
          <a:off x="7626428" y="135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113654</xdr:rowOff>
    </xdr:from>
    <xdr:to>
      <xdr:col>36</xdr:col>
      <xdr:colOff>165100</xdr:colOff>
      <xdr:row>79</xdr:row>
      <xdr:rowOff>43804</xdr:rowOff>
    </xdr:to>
    <xdr:sp macro="" textlink="">
      <xdr:nvSpPr>
        <xdr:cNvPr id="434" name="楕円 433"/>
        <xdr:cNvSpPr/>
      </xdr:nvSpPr>
      <xdr:spPr>
        <a:xfrm>
          <a:off x="6921500" y="134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34931</xdr:rowOff>
    </xdr:from>
    <xdr:ext cx="469744" cy="259045"/>
    <xdr:sp macro="" textlink="">
      <xdr:nvSpPr>
        <xdr:cNvPr id="435" name="テキスト ボックス 434"/>
        <xdr:cNvSpPr txBox="1"/>
      </xdr:nvSpPr>
      <xdr:spPr>
        <a:xfrm>
          <a:off x="6737428" y="1357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90767</xdr:rowOff>
    </xdr:from>
    <xdr:to>
      <xdr:col>55</xdr:col>
      <xdr:colOff>0</xdr:colOff>
      <xdr:row>96</xdr:row>
      <xdr:rowOff>130470</xdr:rowOff>
    </xdr:to>
    <xdr:cxnSp macro="">
      <xdr:nvCxnSpPr>
        <xdr:cNvPr id="462" name="直線コネクタ 461"/>
        <xdr:cNvCxnSpPr/>
      </xdr:nvCxnSpPr>
      <xdr:spPr>
        <a:xfrm flipV="1">
          <a:off x="9639300" y="16549967"/>
          <a:ext cx="838200" cy="3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130470</xdr:rowOff>
    </xdr:from>
    <xdr:to>
      <xdr:col>50</xdr:col>
      <xdr:colOff>114300</xdr:colOff>
      <xdr:row>96</xdr:row>
      <xdr:rowOff>137784</xdr:rowOff>
    </xdr:to>
    <xdr:cxnSp macro="">
      <xdr:nvCxnSpPr>
        <xdr:cNvPr id="465" name="直線コネクタ 464"/>
        <xdr:cNvCxnSpPr/>
      </xdr:nvCxnSpPr>
      <xdr:spPr>
        <a:xfrm flipV="1">
          <a:off x="8750300" y="16589670"/>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137784</xdr:rowOff>
    </xdr:from>
    <xdr:to>
      <xdr:col>45</xdr:col>
      <xdr:colOff>177800</xdr:colOff>
      <xdr:row>96</xdr:row>
      <xdr:rowOff>160813</xdr:rowOff>
    </xdr:to>
    <xdr:cxnSp macro="">
      <xdr:nvCxnSpPr>
        <xdr:cNvPr id="468" name="直線コネクタ 467"/>
        <xdr:cNvCxnSpPr/>
      </xdr:nvCxnSpPr>
      <xdr:spPr>
        <a:xfrm flipV="1">
          <a:off x="7861300" y="16596984"/>
          <a:ext cx="889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16651</xdr:rowOff>
    </xdr:from>
    <xdr:ext cx="534377" cy="259045"/>
    <xdr:sp macro="" textlink="">
      <xdr:nvSpPr>
        <xdr:cNvPr id="470" name="テキスト ボックス 469"/>
        <xdr:cNvSpPr txBox="1"/>
      </xdr:nvSpPr>
      <xdr:spPr>
        <a:xfrm>
          <a:off x="8483111" y="166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160813</xdr:rowOff>
    </xdr:from>
    <xdr:to>
      <xdr:col>41</xdr:col>
      <xdr:colOff>50800</xdr:colOff>
      <xdr:row>96</xdr:row>
      <xdr:rowOff>171393</xdr:rowOff>
    </xdr:to>
    <xdr:cxnSp macro="">
      <xdr:nvCxnSpPr>
        <xdr:cNvPr id="471" name="直線コネクタ 470"/>
        <xdr:cNvCxnSpPr/>
      </xdr:nvCxnSpPr>
      <xdr:spPr>
        <a:xfrm flipV="1">
          <a:off x="6972300" y="16620013"/>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39967</xdr:rowOff>
    </xdr:from>
    <xdr:to>
      <xdr:col>55</xdr:col>
      <xdr:colOff>50800</xdr:colOff>
      <xdr:row>96</xdr:row>
      <xdr:rowOff>141567</xdr:rowOff>
    </xdr:to>
    <xdr:sp macro="" textlink="">
      <xdr:nvSpPr>
        <xdr:cNvPr id="481" name="楕円 480"/>
        <xdr:cNvSpPr/>
      </xdr:nvSpPr>
      <xdr:spPr>
        <a:xfrm>
          <a:off x="10426700" y="164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62844</xdr:rowOff>
    </xdr:from>
    <xdr:ext cx="534377" cy="259045"/>
    <xdr:sp macro="" textlink="">
      <xdr:nvSpPr>
        <xdr:cNvPr id="482" name="土木費該当値テキスト"/>
        <xdr:cNvSpPr txBox="1"/>
      </xdr:nvSpPr>
      <xdr:spPr>
        <a:xfrm>
          <a:off x="10528300" y="1635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79670</xdr:rowOff>
    </xdr:from>
    <xdr:to>
      <xdr:col>50</xdr:col>
      <xdr:colOff>165100</xdr:colOff>
      <xdr:row>97</xdr:row>
      <xdr:rowOff>9820</xdr:rowOff>
    </xdr:to>
    <xdr:sp macro="" textlink="">
      <xdr:nvSpPr>
        <xdr:cNvPr id="483" name="楕円 482"/>
        <xdr:cNvSpPr/>
      </xdr:nvSpPr>
      <xdr:spPr>
        <a:xfrm>
          <a:off x="9588500" y="165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26347</xdr:rowOff>
    </xdr:from>
    <xdr:ext cx="534377" cy="259045"/>
    <xdr:sp macro="" textlink="">
      <xdr:nvSpPr>
        <xdr:cNvPr id="484" name="テキスト ボックス 483"/>
        <xdr:cNvSpPr txBox="1"/>
      </xdr:nvSpPr>
      <xdr:spPr>
        <a:xfrm>
          <a:off x="9372111" y="1631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86984</xdr:rowOff>
    </xdr:from>
    <xdr:to>
      <xdr:col>46</xdr:col>
      <xdr:colOff>38100</xdr:colOff>
      <xdr:row>97</xdr:row>
      <xdr:rowOff>17134</xdr:rowOff>
    </xdr:to>
    <xdr:sp macro="" textlink="">
      <xdr:nvSpPr>
        <xdr:cNvPr id="485" name="楕円 484"/>
        <xdr:cNvSpPr/>
      </xdr:nvSpPr>
      <xdr:spPr>
        <a:xfrm>
          <a:off x="8699500" y="165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33661</xdr:rowOff>
    </xdr:from>
    <xdr:ext cx="534377" cy="259045"/>
    <xdr:sp macro="" textlink="">
      <xdr:nvSpPr>
        <xdr:cNvPr id="486" name="テキスト ボックス 485"/>
        <xdr:cNvSpPr txBox="1"/>
      </xdr:nvSpPr>
      <xdr:spPr>
        <a:xfrm>
          <a:off x="8483111" y="163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110013</xdr:rowOff>
    </xdr:from>
    <xdr:to>
      <xdr:col>41</xdr:col>
      <xdr:colOff>101600</xdr:colOff>
      <xdr:row>97</xdr:row>
      <xdr:rowOff>40163</xdr:rowOff>
    </xdr:to>
    <xdr:sp macro="" textlink="">
      <xdr:nvSpPr>
        <xdr:cNvPr id="487" name="楕円 486"/>
        <xdr:cNvSpPr/>
      </xdr:nvSpPr>
      <xdr:spPr>
        <a:xfrm>
          <a:off x="7810500" y="165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31290</xdr:rowOff>
    </xdr:from>
    <xdr:ext cx="534377" cy="259045"/>
    <xdr:sp macro="" textlink="">
      <xdr:nvSpPr>
        <xdr:cNvPr id="488" name="テキスト ボックス 487"/>
        <xdr:cNvSpPr txBox="1"/>
      </xdr:nvSpPr>
      <xdr:spPr>
        <a:xfrm>
          <a:off x="7594111" y="1666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120593</xdr:rowOff>
    </xdr:from>
    <xdr:to>
      <xdr:col>36</xdr:col>
      <xdr:colOff>165100</xdr:colOff>
      <xdr:row>97</xdr:row>
      <xdr:rowOff>50743</xdr:rowOff>
    </xdr:to>
    <xdr:sp macro="" textlink="">
      <xdr:nvSpPr>
        <xdr:cNvPr id="489" name="楕円 488"/>
        <xdr:cNvSpPr/>
      </xdr:nvSpPr>
      <xdr:spPr>
        <a:xfrm>
          <a:off x="6921500" y="165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67270</xdr:rowOff>
    </xdr:from>
    <xdr:ext cx="534377" cy="259045"/>
    <xdr:sp macro="" textlink="">
      <xdr:nvSpPr>
        <xdr:cNvPr id="490" name="テキスト ボックス 489"/>
        <xdr:cNvSpPr txBox="1"/>
      </xdr:nvSpPr>
      <xdr:spPr>
        <a:xfrm>
          <a:off x="6705111" y="163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148021</xdr:rowOff>
    </xdr:from>
    <xdr:to>
      <xdr:col>85</xdr:col>
      <xdr:colOff>127000</xdr:colOff>
      <xdr:row>38</xdr:row>
      <xdr:rowOff>77155</xdr:rowOff>
    </xdr:to>
    <xdr:cxnSp macro="">
      <xdr:nvCxnSpPr>
        <xdr:cNvPr id="518" name="直線コネクタ 517"/>
        <xdr:cNvCxnSpPr/>
      </xdr:nvCxnSpPr>
      <xdr:spPr>
        <a:xfrm>
          <a:off x="15481300" y="6491671"/>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148021</xdr:rowOff>
    </xdr:from>
    <xdr:to>
      <xdr:col>81</xdr:col>
      <xdr:colOff>50800</xdr:colOff>
      <xdr:row>38</xdr:row>
      <xdr:rowOff>56581</xdr:rowOff>
    </xdr:to>
    <xdr:cxnSp macro="">
      <xdr:nvCxnSpPr>
        <xdr:cNvPr id="521" name="直線コネクタ 520"/>
        <xdr:cNvCxnSpPr/>
      </xdr:nvCxnSpPr>
      <xdr:spPr>
        <a:xfrm flipV="1">
          <a:off x="14592300" y="649167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56581</xdr:rowOff>
    </xdr:from>
    <xdr:to>
      <xdr:col>76</xdr:col>
      <xdr:colOff>114300</xdr:colOff>
      <xdr:row>38</xdr:row>
      <xdr:rowOff>60490</xdr:rowOff>
    </xdr:to>
    <xdr:cxnSp macro="">
      <xdr:nvCxnSpPr>
        <xdr:cNvPr id="524" name="直線コネクタ 523"/>
        <xdr:cNvCxnSpPr/>
      </xdr:nvCxnSpPr>
      <xdr:spPr>
        <a:xfrm flipV="1">
          <a:off x="13703300" y="6571681"/>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60490</xdr:rowOff>
    </xdr:from>
    <xdr:to>
      <xdr:col>71</xdr:col>
      <xdr:colOff>177800</xdr:colOff>
      <xdr:row>38</xdr:row>
      <xdr:rowOff>73840</xdr:rowOff>
    </xdr:to>
    <xdr:cxnSp macro="">
      <xdr:nvCxnSpPr>
        <xdr:cNvPr id="527" name="直線コネクタ 526"/>
        <xdr:cNvCxnSpPr/>
      </xdr:nvCxnSpPr>
      <xdr:spPr>
        <a:xfrm flipV="1">
          <a:off x="12814300" y="6575590"/>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26355</xdr:rowOff>
    </xdr:from>
    <xdr:to>
      <xdr:col>85</xdr:col>
      <xdr:colOff>177800</xdr:colOff>
      <xdr:row>38</xdr:row>
      <xdr:rowOff>127955</xdr:rowOff>
    </xdr:to>
    <xdr:sp macro="" textlink="">
      <xdr:nvSpPr>
        <xdr:cNvPr id="537" name="楕円 536"/>
        <xdr:cNvSpPr/>
      </xdr:nvSpPr>
      <xdr:spPr>
        <a:xfrm>
          <a:off x="162687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4782</xdr:rowOff>
    </xdr:from>
    <xdr:ext cx="534377" cy="259045"/>
    <xdr:sp macro="" textlink="">
      <xdr:nvSpPr>
        <xdr:cNvPr id="538" name="消防費該当値テキスト"/>
        <xdr:cNvSpPr txBox="1"/>
      </xdr:nvSpPr>
      <xdr:spPr>
        <a:xfrm>
          <a:off x="16370300" y="65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97221</xdr:rowOff>
    </xdr:from>
    <xdr:to>
      <xdr:col>81</xdr:col>
      <xdr:colOff>101600</xdr:colOff>
      <xdr:row>38</xdr:row>
      <xdr:rowOff>27371</xdr:rowOff>
    </xdr:to>
    <xdr:sp macro="" textlink="">
      <xdr:nvSpPr>
        <xdr:cNvPr id="539" name="楕円 538"/>
        <xdr:cNvSpPr/>
      </xdr:nvSpPr>
      <xdr:spPr>
        <a:xfrm>
          <a:off x="15430500" y="64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18498</xdr:rowOff>
    </xdr:from>
    <xdr:ext cx="534377" cy="259045"/>
    <xdr:sp macro="" textlink="">
      <xdr:nvSpPr>
        <xdr:cNvPr id="540" name="テキスト ボックス 539"/>
        <xdr:cNvSpPr txBox="1"/>
      </xdr:nvSpPr>
      <xdr:spPr>
        <a:xfrm>
          <a:off x="15214111" y="65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5781</xdr:rowOff>
    </xdr:from>
    <xdr:to>
      <xdr:col>76</xdr:col>
      <xdr:colOff>165100</xdr:colOff>
      <xdr:row>38</xdr:row>
      <xdr:rowOff>107381</xdr:rowOff>
    </xdr:to>
    <xdr:sp macro="" textlink="">
      <xdr:nvSpPr>
        <xdr:cNvPr id="541" name="楕円 540"/>
        <xdr:cNvSpPr/>
      </xdr:nvSpPr>
      <xdr:spPr>
        <a:xfrm>
          <a:off x="14541500" y="652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98508</xdr:rowOff>
    </xdr:from>
    <xdr:ext cx="534377" cy="259045"/>
    <xdr:sp macro="" textlink="">
      <xdr:nvSpPr>
        <xdr:cNvPr id="542" name="テキスト ボックス 541"/>
        <xdr:cNvSpPr txBox="1"/>
      </xdr:nvSpPr>
      <xdr:spPr>
        <a:xfrm>
          <a:off x="14325111" y="661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9690</xdr:rowOff>
    </xdr:from>
    <xdr:to>
      <xdr:col>72</xdr:col>
      <xdr:colOff>38100</xdr:colOff>
      <xdr:row>38</xdr:row>
      <xdr:rowOff>111290</xdr:rowOff>
    </xdr:to>
    <xdr:sp macro="" textlink="">
      <xdr:nvSpPr>
        <xdr:cNvPr id="543" name="楕円 542"/>
        <xdr:cNvSpPr/>
      </xdr:nvSpPr>
      <xdr:spPr>
        <a:xfrm>
          <a:off x="13652500" y="65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102417</xdr:rowOff>
    </xdr:from>
    <xdr:ext cx="534377" cy="259045"/>
    <xdr:sp macro="" textlink="">
      <xdr:nvSpPr>
        <xdr:cNvPr id="544" name="テキスト ボックス 543"/>
        <xdr:cNvSpPr txBox="1"/>
      </xdr:nvSpPr>
      <xdr:spPr>
        <a:xfrm>
          <a:off x="13436111" y="66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23040</xdr:rowOff>
    </xdr:from>
    <xdr:to>
      <xdr:col>67</xdr:col>
      <xdr:colOff>101600</xdr:colOff>
      <xdr:row>38</xdr:row>
      <xdr:rowOff>124640</xdr:rowOff>
    </xdr:to>
    <xdr:sp macro="" textlink="">
      <xdr:nvSpPr>
        <xdr:cNvPr id="545" name="楕円 544"/>
        <xdr:cNvSpPr/>
      </xdr:nvSpPr>
      <xdr:spPr>
        <a:xfrm>
          <a:off x="12763500" y="6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115767</xdr:rowOff>
    </xdr:from>
    <xdr:ext cx="534377" cy="259045"/>
    <xdr:sp macro="" textlink="">
      <xdr:nvSpPr>
        <xdr:cNvPr id="546" name="テキスト ボックス 545"/>
        <xdr:cNvSpPr txBox="1"/>
      </xdr:nvSpPr>
      <xdr:spPr>
        <a:xfrm>
          <a:off x="12547111" y="66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55221</xdr:rowOff>
    </xdr:from>
    <xdr:to>
      <xdr:col>85</xdr:col>
      <xdr:colOff>127000</xdr:colOff>
      <xdr:row>56</xdr:row>
      <xdr:rowOff>115674</xdr:rowOff>
    </xdr:to>
    <xdr:cxnSp macro="">
      <xdr:nvCxnSpPr>
        <xdr:cNvPr id="575" name="直線コネクタ 574"/>
        <xdr:cNvCxnSpPr/>
      </xdr:nvCxnSpPr>
      <xdr:spPr>
        <a:xfrm flipV="1">
          <a:off x="15481300" y="9656421"/>
          <a:ext cx="838200" cy="6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115674</xdr:rowOff>
    </xdr:from>
    <xdr:to>
      <xdr:col>81</xdr:col>
      <xdr:colOff>50800</xdr:colOff>
      <xdr:row>57</xdr:row>
      <xdr:rowOff>128990</xdr:rowOff>
    </xdr:to>
    <xdr:cxnSp macro="">
      <xdr:nvCxnSpPr>
        <xdr:cNvPr id="578" name="直線コネクタ 577"/>
        <xdr:cNvCxnSpPr/>
      </xdr:nvCxnSpPr>
      <xdr:spPr>
        <a:xfrm flipV="1">
          <a:off x="14592300" y="9716874"/>
          <a:ext cx="889000" cy="1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128990</xdr:rowOff>
    </xdr:from>
    <xdr:to>
      <xdr:col>76</xdr:col>
      <xdr:colOff>114300</xdr:colOff>
      <xdr:row>57</xdr:row>
      <xdr:rowOff>130384</xdr:rowOff>
    </xdr:to>
    <xdr:cxnSp macro="">
      <xdr:nvCxnSpPr>
        <xdr:cNvPr id="581" name="直線コネクタ 580"/>
        <xdr:cNvCxnSpPr/>
      </xdr:nvCxnSpPr>
      <xdr:spPr>
        <a:xfrm flipV="1">
          <a:off x="13703300" y="9901640"/>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130384</xdr:rowOff>
    </xdr:from>
    <xdr:to>
      <xdr:col>71</xdr:col>
      <xdr:colOff>177800</xdr:colOff>
      <xdr:row>57</xdr:row>
      <xdr:rowOff>135182</xdr:rowOff>
    </xdr:to>
    <xdr:cxnSp macro="">
      <xdr:nvCxnSpPr>
        <xdr:cNvPr id="584" name="直線コネクタ 583"/>
        <xdr:cNvCxnSpPr/>
      </xdr:nvCxnSpPr>
      <xdr:spPr>
        <a:xfrm flipV="1">
          <a:off x="12814300" y="9903034"/>
          <a:ext cx="889000" cy="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4421</xdr:rowOff>
    </xdr:from>
    <xdr:to>
      <xdr:col>85</xdr:col>
      <xdr:colOff>177800</xdr:colOff>
      <xdr:row>56</xdr:row>
      <xdr:rowOff>106021</xdr:rowOff>
    </xdr:to>
    <xdr:sp macro="" textlink="">
      <xdr:nvSpPr>
        <xdr:cNvPr id="594" name="楕円 593"/>
        <xdr:cNvSpPr/>
      </xdr:nvSpPr>
      <xdr:spPr>
        <a:xfrm>
          <a:off x="16268700" y="96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27298</xdr:rowOff>
    </xdr:from>
    <xdr:ext cx="599010" cy="259045"/>
    <xdr:sp macro="" textlink="">
      <xdr:nvSpPr>
        <xdr:cNvPr id="595" name="教育費該当値テキスト"/>
        <xdr:cNvSpPr txBox="1"/>
      </xdr:nvSpPr>
      <xdr:spPr>
        <a:xfrm>
          <a:off x="16370300" y="945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64874</xdr:rowOff>
    </xdr:from>
    <xdr:to>
      <xdr:col>81</xdr:col>
      <xdr:colOff>101600</xdr:colOff>
      <xdr:row>56</xdr:row>
      <xdr:rowOff>166474</xdr:rowOff>
    </xdr:to>
    <xdr:sp macro="" textlink="">
      <xdr:nvSpPr>
        <xdr:cNvPr id="596" name="楕円 595"/>
        <xdr:cNvSpPr/>
      </xdr:nvSpPr>
      <xdr:spPr>
        <a:xfrm>
          <a:off x="15430500" y="96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11551</xdr:rowOff>
    </xdr:from>
    <xdr:ext cx="599010" cy="259045"/>
    <xdr:sp macro="" textlink="">
      <xdr:nvSpPr>
        <xdr:cNvPr id="597" name="テキスト ボックス 596"/>
        <xdr:cNvSpPr txBox="1"/>
      </xdr:nvSpPr>
      <xdr:spPr>
        <a:xfrm>
          <a:off x="15181795" y="944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78190</xdr:rowOff>
    </xdr:from>
    <xdr:to>
      <xdr:col>76</xdr:col>
      <xdr:colOff>165100</xdr:colOff>
      <xdr:row>58</xdr:row>
      <xdr:rowOff>8340</xdr:rowOff>
    </xdr:to>
    <xdr:sp macro="" textlink="">
      <xdr:nvSpPr>
        <xdr:cNvPr id="598" name="楕円 597"/>
        <xdr:cNvSpPr/>
      </xdr:nvSpPr>
      <xdr:spPr>
        <a:xfrm>
          <a:off x="14541500" y="985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24867</xdr:rowOff>
    </xdr:from>
    <xdr:ext cx="534377" cy="259045"/>
    <xdr:sp macro="" textlink="">
      <xdr:nvSpPr>
        <xdr:cNvPr id="599" name="テキスト ボックス 598"/>
        <xdr:cNvSpPr txBox="1"/>
      </xdr:nvSpPr>
      <xdr:spPr>
        <a:xfrm>
          <a:off x="14325111" y="962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79584</xdr:rowOff>
    </xdr:from>
    <xdr:to>
      <xdr:col>72</xdr:col>
      <xdr:colOff>38100</xdr:colOff>
      <xdr:row>58</xdr:row>
      <xdr:rowOff>9734</xdr:rowOff>
    </xdr:to>
    <xdr:sp macro="" textlink="">
      <xdr:nvSpPr>
        <xdr:cNvPr id="600" name="楕円 599"/>
        <xdr:cNvSpPr/>
      </xdr:nvSpPr>
      <xdr:spPr>
        <a:xfrm>
          <a:off x="13652500" y="98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26261</xdr:rowOff>
    </xdr:from>
    <xdr:ext cx="534377" cy="259045"/>
    <xdr:sp macro="" textlink="">
      <xdr:nvSpPr>
        <xdr:cNvPr id="601" name="テキスト ボックス 600"/>
        <xdr:cNvSpPr txBox="1"/>
      </xdr:nvSpPr>
      <xdr:spPr>
        <a:xfrm>
          <a:off x="13436111" y="96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84382</xdr:rowOff>
    </xdr:from>
    <xdr:to>
      <xdr:col>67</xdr:col>
      <xdr:colOff>101600</xdr:colOff>
      <xdr:row>58</xdr:row>
      <xdr:rowOff>14532</xdr:rowOff>
    </xdr:to>
    <xdr:sp macro="" textlink="">
      <xdr:nvSpPr>
        <xdr:cNvPr id="602" name="楕円 601"/>
        <xdr:cNvSpPr/>
      </xdr:nvSpPr>
      <xdr:spPr>
        <a:xfrm>
          <a:off x="12763500" y="98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31059</xdr:rowOff>
    </xdr:from>
    <xdr:ext cx="534377" cy="259045"/>
    <xdr:sp macro="" textlink="">
      <xdr:nvSpPr>
        <xdr:cNvPr id="603" name="テキスト ボックス 602"/>
        <xdr:cNvSpPr txBox="1"/>
      </xdr:nvSpPr>
      <xdr:spPr>
        <a:xfrm>
          <a:off x="12547111" y="96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26612</xdr:rowOff>
    </xdr:from>
    <xdr:to>
      <xdr:col>85</xdr:col>
      <xdr:colOff>127000</xdr:colOff>
      <xdr:row>79</xdr:row>
      <xdr:rowOff>75124</xdr:rowOff>
    </xdr:to>
    <xdr:cxnSp macro="">
      <xdr:nvCxnSpPr>
        <xdr:cNvPr id="634" name="直線コネクタ 633"/>
        <xdr:cNvCxnSpPr/>
      </xdr:nvCxnSpPr>
      <xdr:spPr>
        <a:xfrm>
          <a:off x="15481300" y="13571162"/>
          <a:ext cx="838200" cy="4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69726</xdr:rowOff>
    </xdr:from>
    <xdr:to>
      <xdr:col>81</xdr:col>
      <xdr:colOff>50800</xdr:colOff>
      <xdr:row>79</xdr:row>
      <xdr:rowOff>26612</xdr:rowOff>
    </xdr:to>
    <xdr:cxnSp macro="">
      <xdr:nvCxnSpPr>
        <xdr:cNvPr id="637" name="直線コネクタ 636"/>
        <xdr:cNvCxnSpPr/>
      </xdr:nvCxnSpPr>
      <xdr:spPr>
        <a:xfrm>
          <a:off x="14592300" y="13442826"/>
          <a:ext cx="889000" cy="12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69726</xdr:rowOff>
    </xdr:from>
    <xdr:to>
      <xdr:col>76</xdr:col>
      <xdr:colOff>114300</xdr:colOff>
      <xdr:row>78</xdr:row>
      <xdr:rowOff>81139</xdr:rowOff>
    </xdr:to>
    <xdr:cxnSp macro="">
      <xdr:nvCxnSpPr>
        <xdr:cNvPr id="640" name="直線コネクタ 639"/>
        <xdr:cNvCxnSpPr/>
      </xdr:nvCxnSpPr>
      <xdr:spPr>
        <a:xfrm flipV="1">
          <a:off x="13703300" y="13442826"/>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96634</xdr:rowOff>
    </xdr:from>
    <xdr:ext cx="534377" cy="259045"/>
    <xdr:sp macro="" textlink="">
      <xdr:nvSpPr>
        <xdr:cNvPr id="642" name="テキスト ボックス 641"/>
        <xdr:cNvSpPr txBox="1"/>
      </xdr:nvSpPr>
      <xdr:spPr>
        <a:xfrm>
          <a:off x="14325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81139</xdr:rowOff>
    </xdr:from>
    <xdr:to>
      <xdr:col>71</xdr:col>
      <xdr:colOff>177800</xdr:colOff>
      <xdr:row>79</xdr:row>
      <xdr:rowOff>46499</xdr:rowOff>
    </xdr:to>
    <xdr:cxnSp macro="">
      <xdr:nvCxnSpPr>
        <xdr:cNvPr id="643" name="直線コネクタ 642"/>
        <xdr:cNvCxnSpPr/>
      </xdr:nvCxnSpPr>
      <xdr:spPr>
        <a:xfrm flipV="1">
          <a:off x="12814300" y="13454239"/>
          <a:ext cx="889000" cy="13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110591</xdr:rowOff>
    </xdr:from>
    <xdr:ext cx="469744" cy="259045"/>
    <xdr:sp macro="" textlink="">
      <xdr:nvSpPr>
        <xdr:cNvPr id="645" name="テキスト ボックス 644"/>
        <xdr:cNvSpPr txBox="1"/>
      </xdr:nvSpPr>
      <xdr:spPr>
        <a:xfrm>
          <a:off x="13468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125079</xdr:rowOff>
    </xdr:from>
    <xdr:ext cx="469744" cy="259045"/>
    <xdr:sp macro="" textlink="">
      <xdr:nvSpPr>
        <xdr:cNvPr id="647" name="テキスト ボックス 646"/>
        <xdr:cNvSpPr txBox="1"/>
      </xdr:nvSpPr>
      <xdr:spPr>
        <a:xfrm>
          <a:off x="12579428" y="1366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24324</xdr:rowOff>
    </xdr:from>
    <xdr:to>
      <xdr:col>85</xdr:col>
      <xdr:colOff>177800</xdr:colOff>
      <xdr:row>79</xdr:row>
      <xdr:rowOff>125924</xdr:rowOff>
    </xdr:to>
    <xdr:sp macro="" textlink="">
      <xdr:nvSpPr>
        <xdr:cNvPr id="653" name="楕円 652"/>
        <xdr:cNvSpPr/>
      </xdr:nvSpPr>
      <xdr:spPr>
        <a:xfrm>
          <a:off x="16268700" y="1356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469744" cy="259045"/>
    <xdr:sp macro="" textlink="">
      <xdr:nvSpPr>
        <xdr:cNvPr id="654" name="災害復旧費該当値テキスト"/>
        <xdr:cNvSpPr txBox="1"/>
      </xdr:nvSpPr>
      <xdr:spPr>
        <a:xfrm>
          <a:off x="16370300" y="1354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147262</xdr:rowOff>
    </xdr:from>
    <xdr:to>
      <xdr:col>81</xdr:col>
      <xdr:colOff>101600</xdr:colOff>
      <xdr:row>79</xdr:row>
      <xdr:rowOff>77412</xdr:rowOff>
    </xdr:to>
    <xdr:sp macro="" textlink="">
      <xdr:nvSpPr>
        <xdr:cNvPr id="655" name="楕円 654"/>
        <xdr:cNvSpPr/>
      </xdr:nvSpPr>
      <xdr:spPr>
        <a:xfrm>
          <a:off x="15430500" y="135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93939</xdr:rowOff>
    </xdr:from>
    <xdr:ext cx="534377" cy="259045"/>
    <xdr:sp macro="" textlink="">
      <xdr:nvSpPr>
        <xdr:cNvPr id="656" name="テキスト ボックス 655"/>
        <xdr:cNvSpPr txBox="1"/>
      </xdr:nvSpPr>
      <xdr:spPr>
        <a:xfrm>
          <a:off x="15214111" y="132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18926</xdr:rowOff>
    </xdr:from>
    <xdr:to>
      <xdr:col>76</xdr:col>
      <xdr:colOff>165100</xdr:colOff>
      <xdr:row>78</xdr:row>
      <xdr:rowOff>120526</xdr:rowOff>
    </xdr:to>
    <xdr:sp macro="" textlink="">
      <xdr:nvSpPr>
        <xdr:cNvPr id="657" name="楕円 656"/>
        <xdr:cNvSpPr/>
      </xdr:nvSpPr>
      <xdr:spPr>
        <a:xfrm>
          <a:off x="14541500" y="133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137053</xdr:rowOff>
    </xdr:from>
    <xdr:ext cx="534377" cy="259045"/>
    <xdr:sp macro="" textlink="">
      <xdr:nvSpPr>
        <xdr:cNvPr id="658" name="テキスト ボックス 657"/>
        <xdr:cNvSpPr txBox="1"/>
      </xdr:nvSpPr>
      <xdr:spPr>
        <a:xfrm>
          <a:off x="14325111" y="1316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30339</xdr:rowOff>
    </xdr:from>
    <xdr:to>
      <xdr:col>72</xdr:col>
      <xdr:colOff>38100</xdr:colOff>
      <xdr:row>78</xdr:row>
      <xdr:rowOff>131939</xdr:rowOff>
    </xdr:to>
    <xdr:sp macro="" textlink="">
      <xdr:nvSpPr>
        <xdr:cNvPr id="659" name="楕円 658"/>
        <xdr:cNvSpPr/>
      </xdr:nvSpPr>
      <xdr:spPr>
        <a:xfrm>
          <a:off x="13652500" y="134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148466</xdr:rowOff>
    </xdr:from>
    <xdr:ext cx="534377" cy="259045"/>
    <xdr:sp macro="" textlink="">
      <xdr:nvSpPr>
        <xdr:cNvPr id="660" name="テキスト ボックス 659"/>
        <xdr:cNvSpPr txBox="1"/>
      </xdr:nvSpPr>
      <xdr:spPr>
        <a:xfrm>
          <a:off x="13436111" y="1317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167149</xdr:rowOff>
    </xdr:from>
    <xdr:to>
      <xdr:col>67</xdr:col>
      <xdr:colOff>101600</xdr:colOff>
      <xdr:row>79</xdr:row>
      <xdr:rowOff>97299</xdr:rowOff>
    </xdr:to>
    <xdr:sp macro="" textlink="">
      <xdr:nvSpPr>
        <xdr:cNvPr id="661" name="楕円 660"/>
        <xdr:cNvSpPr/>
      </xdr:nvSpPr>
      <xdr:spPr>
        <a:xfrm>
          <a:off x="12763500" y="1354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113826</xdr:rowOff>
    </xdr:from>
    <xdr:ext cx="534377" cy="259045"/>
    <xdr:sp macro="" textlink="">
      <xdr:nvSpPr>
        <xdr:cNvPr id="662" name="テキスト ボックス 661"/>
        <xdr:cNvSpPr txBox="1"/>
      </xdr:nvSpPr>
      <xdr:spPr>
        <a:xfrm>
          <a:off x="12547111" y="1331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54400</xdr:rowOff>
    </xdr:from>
    <xdr:to>
      <xdr:col>85</xdr:col>
      <xdr:colOff>127000</xdr:colOff>
      <xdr:row>96</xdr:row>
      <xdr:rowOff>28457</xdr:rowOff>
    </xdr:to>
    <xdr:cxnSp macro="">
      <xdr:nvCxnSpPr>
        <xdr:cNvPr id="693" name="直線コネクタ 692"/>
        <xdr:cNvCxnSpPr/>
      </xdr:nvCxnSpPr>
      <xdr:spPr>
        <a:xfrm flipV="1">
          <a:off x="15481300" y="15999250"/>
          <a:ext cx="838200" cy="48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27189</xdr:rowOff>
    </xdr:from>
    <xdr:to>
      <xdr:col>81</xdr:col>
      <xdr:colOff>50800</xdr:colOff>
      <xdr:row>96</xdr:row>
      <xdr:rowOff>28457</xdr:rowOff>
    </xdr:to>
    <xdr:cxnSp macro="">
      <xdr:nvCxnSpPr>
        <xdr:cNvPr id="696" name="直線コネクタ 695"/>
        <xdr:cNvCxnSpPr/>
      </xdr:nvCxnSpPr>
      <xdr:spPr>
        <a:xfrm>
          <a:off x="14592300" y="16486389"/>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22363</xdr:rowOff>
    </xdr:from>
    <xdr:to>
      <xdr:col>76</xdr:col>
      <xdr:colOff>114300</xdr:colOff>
      <xdr:row>96</xdr:row>
      <xdr:rowOff>27189</xdr:rowOff>
    </xdr:to>
    <xdr:cxnSp macro="">
      <xdr:nvCxnSpPr>
        <xdr:cNvPr id="699" name="直線コネクタ 698"/>
        <xdr:cNvCxnSpPr/>
      </xdr:nvCxnSpPr>
      <xdr:spPr>
        <a:xfrm>
          <a:off x="13703300" y="1648156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99552</xdr:rowOff>
    </xdr:from>
    <xdr:to>
      <xdr:col>71</xdr:col>
      <xdr:colOff>177800</xdr:colOff>
      <xdr:row>96</xdr:row>
      <xdr:rowOff>22363</xdr:rowOff>
    </xdr:to>
    <xdr:cxnSp macro="">
      <xdr:nvCxnSpPr>
        <xdr:cNvPr id="702" name="直線コネクタ 701"/>
        <xdr:cNvCxnSpPr/>
      </xdr:nvCxnSpPr>
      <xdr:spPr>
        <a:xfrm>
          <a:off x="12814300" y="16387302"/>
          <a:ext cx="889000" cy="9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3600</xdr:rowOff>
    </xdr:from>
    <xdr:to>
      <xdr:col>85</xdr:col>
      <xdr:colOff>177800</xdr:colOff>
      <xdr:row>93</xdr:row>
      <xdr:rowOff>105200</xdr:rowOff>
    </xdr:to>
    <xdr:sp macro="" textlink="">
      <xdr:nvSpPr>
        <xdr:cNvPr id="712" name="楕円 711"/>
        <xdr:cNvSpPr/>
      </xdr:nvSpPr>
      <xdr:spPr>
        <a:xfrm>
          <a:off x="16268700" y="159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26477</xdr:rowOff>
    </xdr:from>
    <xdr:ext cx="599010" cy="259045"/>
    <xdr:sp macro="" textlink="">
      <xdr:nvSpPr>
        <xdr:cNvPr id="713" name="公債費該当値テキスト"/>
        <xdr:cNvSpPr txBox="1"/>
      </xdr:nvSpPr>
      <xdr:spPr>
        <a:xfrm>
          <a:off x="16370300" y="1579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149107</xdr:rowOff>
    </xdr:from>
    <xdr:to>
      <xdr:col>81</xdr:col>
      <xdr:colOff>101600</xdr:colOff>
      <xdr:row>96</xdr:row>
      <xdr:rowOff>79257</xdr:rowOff>
    </xdr:to>
    <xdr:sp macro="" textlink="">
      <xdr:nvSpPr>
        <xdr:cNvPr id="714" name="楕円 713"/>
        <xdr:cNvSpPr/>
      </xdr:nvSpPr>
      <xdr:spPr>
        <a:xfrm>
          <a:off x="15430500" y="164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95784</xdr:rowOff>
    </xdr:from>
    <xdr:ext cx="534377" cy="259045"/>
    <xdr:sp macro="" textlink="">
      <xdr:nvSpPr>
        <xdr:cNvPr id="715" name="テキスト ボックス 714"/>
        <xdr:cNvSpPr txBox="1"/>
      </xdr:nvSpPr>
      <xdr:spPr>
        <a:xfrm>
          <a:off x="15214111" y="162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147839</xdr:rowOff>
    </xdr:from>
    <xdr:to>
      <xdr:col>76</xdr:col>
      <xdr:colOff>165100</xdr:colOff>
      <xdr:row>96</xdr:row>
      <xdr:rowOff>77989</xdr:rowOff>
    </xdr:to>
    <xdr:sp macro="" textlink="">
      <xdr:nvSpPr>
        <xdr:cNvPr id="716" name="楕円 715"/>
        <xdr:cNvSpPr/>
      </xdr:nvSpPr>
      <xdr:spPr>
        <a:xfrm>
          <a:off x="14541500" y="164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94516</xdr:rowOff>
    </xdr:from>
    <xdr:ext cx="534377" cy="259045"/>
    <xdr:sp macro="" textlink="">
      <xdr:nvSpPr>
        <xdr:cNvPr id="717" name="テキスト ボックス 716"/>
        <xdr:cNvSpPr txBox="1"/>
      </xdr:nvSpPr>
      <xdr:spPr>
        <a:xfrm>
          <a:off x="14325111" y="1621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143013</xdr:rowOff>
    </xdr:from>
    <xdr:to>
      <xdr:col>72</xdr:col>
      <xdr:colOff>38100</xdr:colOff>
      <xdr:row>96</xdr:row>
      <xdr:rowOff>73163</xdr:rowOff>
    </xdr:to>
    <xdr:sp macro="" textlink="">
      <xdr:nvSpPr>
        <xdr:cNvPr id="718" name="楕円 717"/>
        <xdr:cNvSpPr/>
      </xdr:nvSpPr>
      <xdr:spPr>
        <a:xfrm>
          <a:off x="13652500" y="164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89690</xdr:rowOff>
    </xdr:from>
    <xdr:ext cx="534377" cy="259045"/>
    <xdr:sp macro="" textlink="">
      <xdr:nvSpPr>
        <xdr:cNvPr id="719" name="テキスト ボックス 718"/>
        <xdr:cNvSpPr txBox="1"/>
      </xdr:nvSpPr>
      <xdr:spPr>
        <a:xfrm>
          <a:off x="13436111" y="1620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48752</xdr:rowOff>
    </xdr:from>
    <xdr:to>
      <xdr:col>67</xdr:col>
      <xdr:colOff>101600</xdr:colOff>
      <xdr:row>95</xdr:row>
      <xdr:rowOff>150352</xdr:rowOff>
    </xdr:to>
    <xdr:sp macro="" textlink="">
      <xdr:nvSpPr>
        <xdr:cNvPr id="720" name="楕円 719"/>
        <xdr:cNvSpPr/>
      </xdr:nvSpPr>
      <xdr:spPr>
        <a:xfrm>
          <a:off x="12763500" y="163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166879</xdr:rowOff>
    </xdr:from>
    <xdr:ext cx="599010" cy="259045"/>
    <xdr:sp macro="" textlink="">
      <xdr:nvSpPr>
        <xdr:cNvPr id="721" name="テキスト ボックス 720"/>
        <xdr:cNvSpPr txBox="1"/>
      </xdr:nvSpPr>
      <xdr:spPr>
        <a:xfrm>
          <a:off x="12514795" y="1611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ついては、年々減少しているものの、令和３年度は約７億５千万の繰上償還を行ったことにより数値が高くなっている。今後は合併関連事業により増加が見込まれるので、計画的な繰上償還を行っていくなど、適切な管理を行い公債費負担の抑制に努める。</a:t>
          </a:r>
          <a:endParaRPr lang="ja-JP" altLang="ja-JP">
            <a:effectLst/>
          </a:endParaRPr>
        </a:p>
        <a:p>
          <a:r>
            <a:rPr kumimoji="1" lang="ja-JP" altLang="ja-JP" sz="1100">
              <a:solidFill>
                <a:schemeClr val="dk1"/>
              </a:solidFill>
              <a:effectLst/>
              <a:latin typeface="+mn-lt"/>
              <a:ea typeface="+mn-ea"/>
              <a:cs typeface="+mn-cs"/>
            </a:rPr>
            <a:t>災害復旧費の減少要因については、主に平成３０年西日本豪雨災害によるものである。総務費については、主に特別定額給付金給付事業や基金積立などの増額が挙げられる。</a:t>
          </a:r>
          <a:endParaRPr lang="ja-JP" altLang="ja-JP" sz="1400">
            <a:effectLst/>
          </a:endParaRPr>
        </a:p>
        <a:p>
          <a:r>
            <a:rPr kumimoji="1" lang="ja-JP" altLang="ja-JP" sz="1100">
              <a:solidFill>
                <a:schemeClr val="dk1"/>
              </a:solidFill>
              <a:effectLst/>
              <a:latin typeface="+mn-lt"/>
              <a:ea typeface="+mn-ea"/>
              <a:cs typeface="+mn-cs"/>
            </a:rPr>
            <a:t>民生費については、主に職員給与や広域入所保育などが増加したものが挙げられる。教育費の増加要因については、主に学校関連情報機器整備事業などが増加したものが挙げられる。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については、新型コロナウイルス感染症対策等により減少している。</a:t>
          </a:r>
          <a:r>
            <a:rPr lang="ja-JP" altLang="ja-JP" sz="1100" b="0" i="0" baseline="0">
              <a:solidFill>
                <a:schemeClr val="dk1"/>
              </a:solidFill>
              <a:effectLst/>
              <a:latin typeface="+mn-lt"/>
              <a:ea typeface="+mn-ea"/>
              <a:cs typeface="+mn-cs"/>
            </a:rPr>
            <a:t>今後は、公共施設等の老朽化対策等に係る経費の増大が見込まれるため、減少が見込まれる。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実質収支額・実質単年度収支については、次年度以降も引き続き行財政改革によるコスト削減に努め、黒字となるよう財政の健全化を図る。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住宅新築資金等貸付事業特別会計で赤字が生じているが、それ以外のすべての会計が黒字を計上しており、連結実質赤字は生じていない。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住宅新築資金等貸付事業特別会計については、貸付金元利収入不足による前年度繰上充用が継続している。このため少しでも赤字額の減少を目指して収納体制のさらなる強化を図る必要がある。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一般会計については、大幅な税収増加の見込みがない中、財政運営適正化計画に基づき、持続可能な財政運営を引き続き行う。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6661_&#32654;&#21682;&#30010;_2021(2&#22238;&#30446;)&#12480;&#12454;&#12531;&#12525;&#12540;&#12489;&#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33</v>
          </cell>
          <cell r="BX51">
            <v>21.8</v>
          </cell>
          <cell r="CF51">
            <v>38.299999999999997</v>
          </cell>
          <cell r="CN51">
            <v>33.299999999999997</v>
          </cell>
          <cell r="CV51">
            <v>14.6</v>
          </cell>
        </row>
        <row r="53">
          <cell r="BP53">
            <v>46.4</v>
          </cell>
          <cell r="BX53">
            <v>44.1</v>
          </cell>
          <cell r="CF53">
            <v>46</v>
          </cell>
          <cell r="CN53">
            <v>47.4</v>
          </cell>
          <cell r="CV53">
            <v>49</v>
          </cell>
        </row>
        <row r="55">
          <cell r="AN55" t="str">
            <v>類似団体内平均値</v>
          </cell>
          <cell r="BP55">
            <v>32.799999999999997</v>
          </cell>
          <cell r="BX55">
            <v>20.9</v>
          </cell>
          <cell r="CF55">
            <v>21</v>
          </cell>
          <cell r="CN55">
            <v>23.5</v>
          </cell>
          <cell r="CV55">
            <v>8.5</v>
          </cell>
        </row>
        <row r="57">
          <cell r="BP57">
            <v>58.9</v>
          </cell>
          <cell r="BX57">
            <v>60.5</v>
          </cell>
          <cell r="CF57">
            <v>61.5</v>
          </cell>
          <cell r="CN57">
            <v>61.9</v>
          </cell>
          <cell r="CV57">
            <v>62.1</v>
          </cell>
        </row>
        <row r="72">
          <cell r="BP72" t="str">
            <v>H29</v>
          </cell>
          <cell r="BX72" t="str">
            <v>H30</v>
          </cell>
          <cell r="CF72" t="str">
            <v>R01</v>
          </cell>
          <cell r="CN72" t="str">
            <v>R02</v>
          </cell>
          <cell r="CV72" t="str">
            <v>R03</v>
          </cell>
        </row>
        <row r="73">
          <cell r="AN73" t="str">
            <v>当該団体値</v>
          </cell>
          <cell r="BP73">
            <v>33</v>
          </cell>
          <cell r="BX73">
            <v>21.8</v>
          </cell>
          <cell r="CF73">
            <v>38.299999999999997</v>
          </cell>
          <cell r="CN73">
            <v>33.299999999999997</v>
          </cell>
          <cell r="CV73">
            <v>14.6</v>
          </cell>
        </row>
        <row r="75">
          <cell r="BP75">
            <v>10.5</v>
          </cell>
          <cell r="BX75">
            <v>10.1</v>
          </cell>
          <cell r="CF75">
            <v>9.3000000000000007</v>
          </cell>
          <cell r="CN75">
            <v>9.4</v>
          </cell>
          <cell r="CV75">
            <v>9.8000000000000007</v>
          </cell>
        </row>
        <row r="77">
          <cell r="AN77" t="str">
            <v>類似団体内平均値</v>
          </cell>
          <cell r="BP77">
            <v>32.799999999999997</v>
          </cell>
          <cell r="BX77">
            <v>20.9</v>
          </cell>
          <cell r="CF77">
            <v>21</v>
          </cell>
          <cell r="CN77">
            <v>23.5</v>
          </cell>
          <cell r="CV77">
            <v>8.5</v>
          </cell>
        </row>
        <row r="79">
          <cell r="BP79">
            <v>9.1</v>
          </cell>
          <cell r="BX79">
            <v>9.1</v>
          </cell>
          <cell r="CF79">
            <v>9.1999999999999993</v>
          </cell>
          <cell r="CN79">
            <v>8.6</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14426423</v>
      </c>
      <c r="BO4" s="453"/>
      <c r="BP4" s="453"/>
      <c r="BQ4" s="453"/>
      <c r="BR4" s="453"/>
      <c r="BS4" s="453"/>
      <c r="BT4" s="453"/>
      <c r="BU4" s="454"/>
      <c r="BV4" s="452">
        <v>13881880</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6.5</v>
      </c>
      <c r="CU4" s="593"/>
      <c r="CV4" s="593"/>
      <c r="CW4" s="593"/>
      <c r="CX4" s="593"/>
      <c r="CY4" s="593"/>
      <c r="CZ4" s="593"/>
      <c r="DA4" s="594"/>
      <c r="DB4" s="592">
        <v>11.2</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13928207</v>
      </c>
      <c r="BO5" s="424"/>
      <c r="BP5" s="424"/>
      <c r="BQ5" s="424"/>
      <c r="BR5" s="424"/>
      <c r="BS5" s="424"/>
      <c r="BT5" s="424"/>
      <c r="BU5" s="425"/>
      <c r="BV5" s="423">
        <v>13085457</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79.7</v>
      </c>
      <c r="CU5" s="421"/>
      <c r="CV5" s="421"/>
      <c r="CW5" s="421"/>
      <c r="CX5" s="421"/>
      <c r="CY5" s="421"/>
      <c r="CZ5" s="421"/>
      <c r="DA5" s="422"/>
      <c r="DB5" s="420">
        <v>82.7</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498216</v>
      </c>
      <c r="BO6" s="424"/>
      <c r="BP6" s="424"/>
      <c r="BQ6" s="424"/>
      <c r="BR6" s="424"/>
      <c r="BS6" s="424"/>
      <c r="BT6" s="424"/>
      <c r="BU6" s="425"/>
      <c r="BV6" s="423">
        <v>796423</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80.3</v>
      </c>
      <c r="CU6" s="567"/>
      <c r="CV6" s="567"/>
      <c r="CW6" s="567"/>
      <c r="CX6" s="567"/>
      <c r="CY6" s="567"/>
      <c r="CZ6" s="567"/>
      <c r="DA6" s="568"/>
      <c r="DB6" s="566">
        <v>85.1</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102</v>
      </c>
      <c r="AV7" s="482"/>
      <c r="AW7" s="482"/>
      <c r="AX7" s="482"/>
      <c r="AY7" s="437" t="s">
        <v>106</v>
      </c>
      <c r="AZ7" s="438"/>
      <c r="BA7" s="438"/>
      <c r="BB7" s="438"/>
      <c r="BC7" s="438"/>
      <c r="BD7" s="438"/>
      <c r="BE7" s="438"/>
      <c r="BF7" s="438"/>
      <c r="BG7" s="438"/>
      <c r="BH7" s="438"/>
      <c r="BI7" s="438"/>
      <c r="BJ7" s="438"/>
      <c r="BK7" s="438"/>
      <c r="BL7" s="438"/>
      <c r="BM7" s="439"/>
      <c r="BN7" s="423">
        <v>13396</v>
      </c>
      <c r="BO7" s="424"/>
      <c r="BP7" s="424"/>
      <c r="BQ7" s="424"/>
      <c r="BR7" s="424"/>
      <c r="BS7" s="424"/>
      <c r="BT7" s="424"/>
      <c r="BU7" s="425"/>
      <c r="BV7" s="423">
        <v>15075</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7463316</v>
      </c>
      <c r="CU7" s="424"/>
      <c r="CV7" s="424"/>
      <c r="CW7" s="424"/>
      <c r="CX7" s="424"/>
      <c r="CY7" s="424"/>
      <c r="CZ7" s="424"/>
      <c r="DA7" s="425"/>
      <c r="DB7" s="423">
        <v>6946505</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94</v>
      </c>
      <c r="AV8" s="482"/>
      <c r="AW8" s="482"/>
      <c r="AX8" s="482"/>
      <c r="AY8" s="437" t="s">
        <v>109</v>
      </c>
      <c r="AZ8" s="438"/>
      <c r="BA8" s="438"/>
      <c r="BB8" s="438"/>
      <c r="BC8" s="438"/>
      <c r="BD8" s="438"/>
      <c r="BE8" s="438"/>
      <c r="BF8" s="438"/>
      <c r="BG8" s="438"/>
      <c r="BH8" s="438"/>
      <c r="BI8" s="438"/>
      <c r="BJ8" s="438"/>
      <c r="BK8" s="438"/>
      <c r="BL8" s="438"/>
      <c r="BM8" s="439"/>
      <c r="BN8" s="423">
        <v>484820</v>
      </c>
      <c r="BO8" s="424"/>
      <c r="BP8" s="424"/>
      <c r="BQ8" s="424"/>
      <c r="BR8" s="424"/>
      <c r="BS8" s="424"/>
      <c r="BT8" s="424"/>
      <c r="BU8" s="425"/>
      <c r="BV8" s="423">
        <v>781348</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0.25</v>
      </c>
      <c r="CU8" s="527"/>
      <c r="CV8" s="527"/>
      <c r="CW8" s="527"/>
      <c r="CX8" s="527"/>
      <c r="CY8" s="527"/>
      <c r="CZ8" s="527"/>
      <c r="DA8" s="528"/>
      <c r="DB8" s="526">
        <v>0.25</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13053</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94</v>
      </c>
      <c r="AV9" s="482"/>
      <c r="AW9" s="482"/>
      <c r="AX9" s="482"/>
      <c r="AY9" s="437" t="s">
        <v>115</v>
      </c>
      <c r="AZ9" s="438"/>
      <c r="BA9" s="438"/>
      <c r="BB9" s="438"/>
      <c r="BC9" s="438"/>
      <c r="BD9" s="438"/>
      <c r="BE9" s="438"/>
      <c r="BF9" s="438"/>
      <c r="BG9" s="438"/>
      <c r="BH9" s="438"/>
      <c r="BI9" s="438"/>
      <c r="BJ9" s="438"/>
      <c r="BK9" s="438"/>
      <c r="BL9" s="438"/>
      <c r="BM9" s="439"/>
      <c r="BN9" s="423">
        <v>-296528</v>
      </c>
      <c r="BO9" s="424"/>
      <c r="BP9" s="424"/>
      <c r="BQ9" s="424"/>
      <c r="BR9" s="424"/>
      <c r="BS9" s="424"/>
      <c r="BT9" s="424"/>
      <c r="BU9" s="425"/>
      <c r="BV9" s="423">
        <v>221694</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23.2</v>
      </c>
      <c r="CU9" s="421"/>
      <c r="CV9" s="421"/>
      <c r="CW9" s="421"/>
      <c r="CX9" s="421"/>
      <c r="CY9" s="421"/>
      <c r="CZ9" s="421"/>
      <c r="DA9" s="422"/>
      <c r="DB9" s="420">
        <v>14.6</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117</v>
      </c>
      <c r="M10" s="380"/>
      <c r="N10" s="380"/>
      <c r="O10" s="380"/>
      <c r="P10" s="380"/>
      <c r="Q10" s="381"/>
      <c r="R10" s="376">
        <v>14432</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117</v>
      </c>
      <c r="BO10" s="424"/>
      <c r="BP10" s="424"/>
      <c r="BQ10" s="424"/>
      <c r="BR10" s="424"/>
      <c r="BS10" s="424"/>
      <c r="BT10" s="424"/>
      <c r="BU10" s="425"/>
      <c r="BV10" s="423">
        <v>893</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752171</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13513</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135</v>
      </c>
      <c r="AV12" s="482"/>
      <c r="AW12" s="482"/>
      <c r="AX12" s="482"/>
      <c r="AY12" s="437" t="s">
        <v>136</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63000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129</v>
      </c>
      <c r="CU12" s="527"/>
      <c r="CV12" s="527"/>
      <c r="CW12" s="527"/>
      <c r="CX12" s="527"/>
      <c r="CY12" s="527"/>
      <c r="CZ12" s="527"/>
      <c r="DA12" s="528"/>
      <c r="DB12" s="526" t="s">
        <v>138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139</v>
      </c>
      <c r="N13" s="508"/>
      <c r="O13" s="508"/>
      <c r="P13" s="508"/>
      <c r="Q13" s="509"/>
      <c r="R13" s="510">
        <v>13363</v>
      </c>
      <c r="S13" s="511"/>
      <c r="T13" s="511"/>
      <c r="U13" s="511"/>
      <c r="V13" s="512"/>
      <c r="W13" s="513" t="s">
        <v>140</v>
      </c>
      <c r="X13" s="409"/>
      <c r="Y13" s="409"/>
      <c r="Z13" s="409"/>
      <c r="AA13" s="409"/>
      <c r="AB13" s="410"/>
      <c r="AC13" s="376">
        <v>1041</v>
      </c>
      <c r="AD13" s="377"/>
      <c r="AE13" s="377"/>
      <c r="AF13" s="377"/>
      <c r="AG13" s="378"/>
      <c r="AH13" s="376">
        <v>1183</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455760</v>
      </c>
      <c r="BO13" s="424"/>
      <c r="BP13" s="424"/>
      <c r="BQ13" s="424"/>
      <c r="BR13" s="424"/>
      <c r="BS13" s="424"/>
      <c r="BT13" s="424"/>
      <c r="BU13" s="425"/>
      <c r="BV13" s="423">
        <v>159587</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9.8000000000000007</v>
      </c>
      <c r="CU13" s="421"/>
      <c r="CV13" s="421"/>
      <c r="CW13" s="421"/>
      <c r="CX13" s="421"/>
      <c r="CY13" s="421"/>
      <c r="CZ13" s="421"/>
      <c r="DA13" s="422"/>
      <c r="DB13" s="420">
        <v>9.4</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145</v>
      </c>
      <c r="M14" s="550"/>
      <c r="N14" s="550"/>
      <c r="O14" s="550"/>
      <c r="P14" s="550"/>
      <c r="Q14" s="551"/>
      <c r="R14" s="510">
        <v>13764</v>
      </c>
      <c r="S14" s="511"/>
      <c r="T14" s="511"/>
      <c r="U14" s="511"/>
      <c r="V14" s="512"/>
      <c r="W14" s="514"/>
      <c r="X14" s="412"/>
      <c r="Y14" s="412"/>
      <c r="Z14" s="412"/>
      <c r="AA14" s="412"/>
      <c r="AB14" s="413"/>
      <c r="AC14" s="503">
        <v>16.5</v>
      </c>
      <c r="AD14" s="504"/>
      <c r="AE14" s="504"/>
      <c r="AF14" s="504"/>
      <c r="AG14" s="505"/>
      <c r="AH14" s="503">
        <v>17.100000000000001</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14.6</v>
      </c>
      <c r="CU14" s="521"/>
      <c r="CV14" s="521"/>
      <c r="CW14" s="521"/>
      <c r="CX14" s="521"/>
      <c r="CY14" s="521"/>
      <c r="CZ14" s="521"/>
      <c r="DA14" s="522"/>
      <c r="DB14" s="520">
        <v>33.299999999999997</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147</v>
      </c>
      <c r="N15" s="508"/>
      <c r="O15" s="508"/>
      <c r="P15" s="508"/>
      <c r="Q15" s="509"/>
      <c r="R15" s="510">
        <v>13669</v>
      </c>
      <c r="S15" s="511"/>
      <c r="T15" s="511"/>
      <c r="U15" s="511"/>
      <c r="V15" s="512"/>
      <c r="W15" s="513" t="s">
        <v>148</v>
      </c>
      <c r="X15" s="409"/>
      <c r="Y15" s="409"/>
      <c r="Z15" s="409"/>
      <c r="AA15" s="409"/>
      <c r="AB15" s="410"/>
      <c r="AC15" s="376">
        <v>1721</v>
      </c>
      <c r="AD15" s="377"/>
      <c r="AE15" s="377"/>
      <c r="AF15" s="377"/>
      <c r="AG15" s="378"/>
      <c r="AH15" s="376">
        <v>1922</v>
      </c>
      <c r="AI15" s="377"/>
      <c r="AJ15" s="377"/>
      <c r="AK15" s="377"/>
      <c r="AL15" s="436"/>
      <c r="AM15" s="480"/>
      <c r="AN15" s="380"/>
      <c r="AO15" s="380"/>
      <c r="AP15" s="380"/>
      <c r="AQ15" s="380"/>
      <c r="AR15" s="380"/>
      <c r="AS15" s="380"/>
      <c r="AT15" s="381"/>
      <c r="AU15" s="481"/>
      <c r="AV15" s="482"/>
      <c r="AW15" s="482"/>
      <c r="AX15" s="482"/>
      <c r="AY15" s="449" t="s">
        <v>149</v>
      </c>
      <c r="AZ15" s="450"/>
      <c r="BA15" s="450"/>
      <c r="BB15" s="450"/>
      <c r="BC15" s="450"/>
      <c r="BD15" s="450"/>
      <c r="BE15" s="450"/>
      <c r="BF15" s="450"/>
      <c r="BG15" s="450"/>
      <c r="BH15" s="450"/>
      <c r="BI15" s="450"/>
      <c r="BJ15" s="450"/>
      <c r="BK15" s="450"/>
      <c r="BL15" s="450"/>
      <c r="BM15" s="451"/>
      <c r="BN15" s="452">
        <v>1616039</v>
      </c>
      <c r="BO15" s="453"/>
      <c r="BP15" s="453"/>
      <c r="BQ15" s="453"/>
      <c r="BR15" s="453"/>
      <c r="BS15" s="453"/>
      <c r="BT15" s="453"/>
      <c r="BU15" s="454"/>
      <c r="BV15" s="452">
        <v>1637397</v>
      </c>
      <c r="BW15" s="453"/>
      <c r="BX15" s="453"/>
      <c r="BY15" s="453"/>
      <c r="BZ15" s="453"/>
      <c r="CA15" s="453"/>
      <c r="CB15" s="453"/>
      <c r="CC15" s="454"/>
      <c r="CD15" s="523" t="s">
        <v>150</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151</v>
      </c>
      <c r="M16" s="498"/>
      <c r="N16" s="498"/>
      <c r="O16" s="498"/>
      <c r="P16" s="498"/>
      <c r="Q16" s="499"/>
      <c r="R16" s="500" t="s">
        <v>152</v>
      </c>
      <c r="S16" s="501"/>
      <c r="T16" s="501"/>
      <c r="U16" s="501"/>
      <c r="V16" s="502"/>
      <c r="W16" s="514"/>
      <c r="X16" s="412"/>
      <c r="Y16" s="412"/>
      <c r="Z16" s="412"/>
      <c r="AA16" s="412"/>
      <c r="AB16" s="413"/>
      <c r="AC16" s="503">
        <v>27.3</v>
      </c>
      <c r="AD16" s="504"/>
      <c r="AE16" s="504"/>
      <c r="AF16" s="504"/>
      <c r="AG16" s="505"/>
      <c r="AH16" s="503">
        <v>27.8</v>
      </c>
      <c r="AI16" s="504"/>
      <c r="AJ16" s="504"/>
      <c r="AK16" s="504"/>
      <c r="AL16" s="506"/>
      <c r="AM16" s="480"/>
      <c r="AN16" s="380"/>
      <c r="AO16" s="380"/>
      <c r="AP16" s="380"/>
      <c r="AQ16" s="380"/>
      <c r="AR16" s="380"/>
      <c r="AS16" s="380"/>
      <c r="AT16" s="381"/>
      <c r="AU16" s="481"/>
      <c r="AV16" s="482"/>
      <c r="AW16" s="482"/>
      <c r="AX16" s="482"/>
      <c r="AY16" s="437" t="s">
        <v>153</v>
      </c>
      <c r="AZ16" s="438"/>
      <c r="BA16" s="438"/>
      <c r="BB16" s="438"/>
      <c r="BC16" s="438"/>
      <c r="BD16" s="438"/>
      <c r="BE16" s="438"/>
      <c r="BF16" s="438"/>
      <c r="BG16" s="438"/>
      <c r="BH16" s="438"/>
      <c r="BI16" s="438"/>
      <c r="BJ16" s="438"/>
      <c r="BK16" s="438"/>
      <c r="BL16" s="438"/>
      <c r="BM16" s="439"/>
      <c r="BN16" s="423">
        <v>6826819</v>
      </c>
      <c r="BO16" s="424"/>
      <c r="BP16" s="424"/>
      <c r="BQ16" s="424"/>
      <c r="BR16" s="424"/>
      <c r="BS16" s="424"/>
      <c r="BT16" s="424"/>
      <c r="BU16" s="425"/>
      <c r="BV16" s="423">
        <v>6368247</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154</v>
      </c>
      <c r="N17" s="517"/>
      <c r="O17" s="517"/>
      <c r="P17" s="517"/>
      <c r="Q17" s="518"/>
      <c r="R17" s="500" t="s">
        <v>155</v>
      </c>
      <c r="S17" s="501"/>
      <c r="T17" s="501"/>
      <c r="U17" s="501"/>
      <c r="V17" s="502"/>
      <c r="W17" s="513" t="s">
        <v>156</v>
      </c>
      <c r="X17" s="409"/>
      <c r="Y17" s="409"/>
      <c r="Z17" s="409"/>
      <c r="AA17" s="409"/>
      <c r="AB17" s="410"/>
      <c r="AC17" s="376">
        <v>3540</v>
      </c>
      <c r="AD17" s="377"/>
      <c r="AE17" s="377"/>
      <c r="AF17" s="377"/>
      <c r="AG17" s="378"/>
      <c r="AH17" s="376">
        <v>3821</v>
      </c>
      <c r="AI17" s="377"/>
      <c r="AJ17" s="377"/>
      <c r="AK17" s="377"/>
      <c r="AL17" s="436"/>
      <c r="AM17" s="480"/>
      <c r="AN17" s="380"/>
      <c r="AO17" s="380"/>
      <c r="AP17" s="380"/>
      <c r="AQ17" s="380"/>
      <c r="AR17" s="380"/>
      <c r="AS17" s="380"/>
      <c r="AT17" s="381"/>
      <c r="AU17" s="481"/>
      <c r="AV17" s="482"/>
      <c r="AW17" s="482"/>
      <c r="AX17" s="482"/>
      <c r="AY17" s="437" t="s">
        <v>157</v>
      </c>
      <c r="AZ17" s="438"/>
      <c r="BA17" s="438"/>
      <c r="BB17" s="438"/>
      <c r="BC17" s="438"/>
      <c r="BD17" s="438"/>
      <c r="BE17" s="438"/>
      <c r="BF17" s="438"/>
      <c r="BG17" s="438"/>
      <c r="BH17" s="438"/>
      <c r="BI17" s="438"/>
      <c r="BJ17" s="438"/>
      <c r="BK17" s="438"/>
      <c r="BL17" s="438"/>
      <c r="BM17" s="439"/>
      <c r="BN17" s="423">
        <v>1987674</v>
      </c>
      <c r="BO17" s="424"/>
      <c r="BP17" s="424"/>
      <c r="BQ17" s="424"/>
      <c r="BR17" s="424"/>
      <c r="BS17" s="424"/>
      <c r="BT17" s="424"/>
      <c r="BU17" s="425"/>
      <c r="BV17" s="423">
        <v>2013798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158</v>
      </c>
      <c r="C18" s="474"/>
      <c r="D18" s="474"/>
      <c r="E18" s="475"/>
      <c r="F18" s="475"/>
      <c r="G18" s="475"/>
      <c r="H18" s="475"/>
      <c r="I18" s="475"/>
      <c r="J18" s="475"/>
      <c r="K18" s="475"/>
      <c r="L18" s="476">
        <v>232.17</v>
      </c>
      <c r="M18" s="476"/>
      <c r="N18" s="476"/>
      <c r="O18" s="476"/>
      <c r="P18" s="476"/>
      <c r="Q18" s="476"/>
      <c r="R18" s="477"/>
      <c r="S18" s="477"/>
      <c r="T18" s="477"/>
      <c r="U18" s="477"/>
      <c r="V18" s="478"/>
      <c r="W18" s="494"/>
      <c r="X18" s="495"/>
      <c r="Y18" s="495"/>
      <c r="Z18" s="495"/>
      <c r="AA18" s="495"/>
      <c r="AB18" s="519"/>
      <c r="AC18" s="393">
        <v>56.2</v>
      </c>
      <c r="AD18" s="394"/>
      <c r="AE18" s="394"/>
      <c r="AF18" s="394"/>
      <c r="AG18" s="479"/>
      <c r="AH18" s="393">
        <v>55.2</v>
      </c>
      <c r="AI18" s="394"/>
      <c r="AJ18" s="394"/>
      <c r="AK18" s="394"/>
      <c r="AL18" s="395"/>
      <c r="AM18" s="480"/>
      <c r="AN18" s="380"/>
      <c r="AO18" s="380"/>
      <c r="AP18" s="380"/>
      <c r="AQ18" s="380"/>
      <c r="AR18" s="380"/>
      <c r="AS18" s="380"/>
      <c r="AT18" s="381"/>
      <c r="AU18" s="481"/>
      <c r="AV18" s="482"/>
      <c r="AW18" s="482"/>
      <c r="AX18" s="482"/>
      <c r="AY18" s="437" t="s">
        <v>159</v>
      </c>
      <c r="AZ18" s="438"/>
      <c r="BA18" s="438"/>
      <c r="BB18" s="438"/>
      <c r="BC18" s="438"/>
      <c r="BD18" s="438"/>
      <c r="BE18" s="438"/>
      <c r="BF18" s="438"/>
      <c r="BG18" s="438"/>
      <c r="BH18" s="438"/>
      <c r="BI18" s="438"/>
      <c r="BJ18" s="438"/>
      <c r="BK18" s="438"/>
      <c r="BL18" s="438"/>
      <c r="BM18" s="439"/>
      <c r="BN18" s="423">
        <v>5912881</v>
      </c>
      <c r="BO18" s="424"/>
      <c r="BP18" s="424"/>
      <c r="BQ18" s="424"/>
      <c r="BR18" s="424"/>
      <c r="BS18" s="424"/>
      <c r="BT18" s="424"/>
      <c r="BU18" s="425"/>
      <c r="BV18" s="423">
        <v>5795736</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160</v>
      </c>
      <c r="C19" s="474"/>
      <c r="D19" s="474"/>
      <c r="E19" s="475"/>
      <c r="F19" s="475"/>
      <c r="G19" s="475"/>
      <c r="H19" s="475"/>
      <c r="I19" s="475"/>
      <c r="J19" s="475"/>
      <c r="K19" s="475"/>
      <c r="L19" s="483">
        <v>56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161</v>
      </c>
      <c r="AZ19" s="438"/>
      <c r="BA19" s="438"/>
      <c r="BB19" s="438"/>
      <c r="BC19" s="438"/>
      <c r="BD19" s="438"/>
      <c r="BE19" s="438"/>
      <c r="BF19" s="438"/>
      <c r="BG19" s="438"/>
      <c r="BH19" s="438"/>
      <c r="BI19" s="438"/>
      <c r="BJ19" s="438"/>
      <c r="BK19" s="438"/>
      <c r="BL19" s="438"/>
      <c r="BM19" s="439"/>
      <c r="BN19" s="423">
        <v>9441882</v>
      </c>
      <c r="BO19" s="424"/>
      <c r="BP19" s="424"/>
      <c r="BQ19" s="424"/>
      <c r="BR19" s="424"/>
      <c r="BS19" s="424"/>
      <c r="BT19" s="424"/>
      <c r="BU19" s="425"/>
      <c r="BV19" s="423">
        <v>8194189</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162</v>
      </c>
      <c r="C20" s="474"/>
      <c r="D20" s="474"/>
      <c r="E20" s="475"/>
      <c r="F20" s="475"/>
      <c r="G20" s="475"/>
      <c r="H20" s="475"/>
      <c r="I20" s="475"/>
      <c r="J20" s="475"/>
      <c r="K20" s="475"/>
      <c r="L20" s="483">
        <v>5028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163</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164</v>
      </c>
      <c r="C22" s="400"/>
      <c r="D22" s="401"/>
      <c r="E22" s="408" t="s">
        <v>1</v>
      </c>
      <c r="F22" s="409"/>
      <c r="G22" s="409"/>
      <c r="H22" s="409"/>
      <c r="I22" s="409"/>
      <c r="J22" s="409"/>
      <c r="K22" s="410"/>
      <c r="L22" s="408" t="s">
        <v>165</v>
      </c>
      <c r="M22" s="409"/>
      <c r="N22" s="409"/>
      <c r="O22" s="409"/>
      <c r="P22" s="410"/>
      <c r="Q22" s="414" t="s">
        <v>166</v>
      </c>
      <c r="R22" s="415"/>
      <c r="S22" s="415"/>
      <c r="T22" s="415"/>
      <c r="U22" s="415"/>
      <c r="V22" s="416"/>
      <c r="W22" s="465" t="s">
        <v>167</v>
      </c>
      <c r="X22" s="400"/>
      <c r="Y22" s="401"/>
      <c r="Z22" s="408" t="s">
        <v>1</v>
      </c>
      <c r="AA22" s="409"/>
      <c r="AB22" s="409"/>
      <c r="AC22" s="409"/>
      <c r="AD22" s="409"/>
      <c r="AE22" s="409"/>
      <c r="AF22" s="409"/>
      <c r="AG22" s="410"/>
      <c r="AH22" s="426" t="s">
        <v>168</v>
      </c>
      <c r="AI22" s="409"/>
      <c r="AJ22" s="409"/>
      <c r="AK22" s="409"/>
      <c r="AL22" s="410"/>
      <c r="AM22" s="426" t="s">
        <v>169</v>
      </c>
      <c r="AN22" s="427"/>
      <c r="AO22" s="427"/>
      <c r="AP22" s="427"/>
      <c r="AQ22" s="427"/>
      <c r="AR22" s="428"/>
      <c r="AS22" s="414" t="s">
        <v>166</v>
      </c>
      <c r="AT22" s="415"/>
      <c r="AU22" s="415"/>
      <c r="AV22" s="415"/>
      <c r="AW22" s="415"/>
      <c r="AX22" s="432"/>
      <c r="AY22" s="449" t="s">
        <v>170</v>
      </c>
      <c r="AZ22" s="450"/>
      <c r="BA22" s="450"/>
      <c r="BB22" s="450"/>
      <c r="BC22" s="450"/>
      <c r="BD22" s="450"/>
      <c r="BE22" s="450"/>
      <c r="BF22" s="450"/>
      <c r="BG22" s="450"/>
      <c r="BH22" s="450"/>
      <c r="BI22" s="450"/>
      <c r="BJ22" s="450"/>
      <c r="BK22" s="450"/>
      <c r="BL22" s="450"/>
      <c r="BM22" s="451"/>
      <c r="BN22" s="452">
        <v>11281870</v>
      </c>
      <c r="BO22" s="453"/>
      <c r="BP22" s="453"/>
      <c r="BQ22" s="453"/>
      <c r="BR22" s="453"/>
      <c r="BS22" s="453"/>
      <c r="BT22" s="453"/>
      <c r="BU22" s="454"/>
      <c r="BV22" s="452">
        <v>12014088</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171</v>
      </c>
      <c r="AZ23" s="438"/>
      <c r="BA23" s="438"/>
      <c r="BB23" s="438"/>
      <c r="BC23" s="438"/>
      <c r="BD23" s="438"/>
      <c r="BE23" s="438"/>
      <c r="BF23" s="438"/>
      <c r="BG23" s="438"/>
      <c r="BH23" s="438"/>
      <c r="BI23" s="438"/>
      <c r="BJ23" s="438"/>
      <c r="BK23" s="438"/>
      <c r="BL23" s="438"/>
      <c r="BM23" s="439"/>
      <c r="BN23" s="423">
        <v>10969932</v>
      </c>
      <c r="BO23" s="424"/>
      <c r="BP23" s="424"/>
      <c r="BQ23" s="424"/>
      <c r="BR23" s="424"/>
      <c r="BS23" s="424"/>
      <c r="BT23" s="424"/>
      <c r="BU23" s="425"/>
      <c r="BV23" s="423">
        <v>11677392</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172</v>
      </c>
      <c r="F24" s="380"/>
      <c r="G24" s="380"/>
      <c r="H24" s="380"/>
      <c r="I24" s="380"/>
      <c r="J24" s="380"/>
      <c r="K24" s="381"/>
      <c r="L24" s="376">
        <v>1</v>
      </c>
      <c r="M24" s="377"/>
      <c r="N24" s="377"/>
      <c r="O24" s="377"/>
      <c r="P24" s="378"/>
      <c r="Q24" s="376">
        <v>7350</v>
      </c>
      <c r="R24" s="377"/>
      <c r="S24" s="377"/>
      <c r="T24" s="377"/>
      <c r="U24" s="377"/>
      <c r="V24" s="378"/>
      <c r="W24" s="466"/>
      <c r="X24" s="403"/>
      <c r="Y24" s="404"/>
      <c r="Z24" s="379" t="s">
        <v>173</v>
      </c>
      <c r="AA24" s="380"/>
      <c r="AB24" s="380"/>
      <c r="AC24" s="380"/>
      <c r="AD24" s="380"/>
      <c r="AE24" s="380"/>
      <c r="AF24" s="380"/>
      <c r="AG24" s="381"/>
      <c r="AH24" s="376">
        <v>194</v>
      </c>
      <c r="AI24" s="377"/>
      <c r="AJ24" s="377"/>
      <c r="AK24" s="377"/>
      <c r="AL24" s="378"/>
      <c r="AM24" s="376">
        <v>595580</v>
      </c>
      <c r="AN24" s="377"/>
      <c r="AO24" s="377"/>
      <c r="AP24" s="377"/>
      <c r="AQ24" s="377"/>
      <c r="AR24" s="378"/>
      <c r="AS24" s="376">
        <v>3070</v>
      </c>
      <c r="AT24" s="377"/>
      <c r="AU24" s="377"/>
      <c r="AV24" s="377"/>
      <c r="AW24" s="377"/>
      <c r="AX24" s="436"/>
      <c r="AY24" s="396" t="s">
        <v>174</v>
      </c>
      <c r="AZ24" s="397"/>
      <c r="BA24" s="397"/>
      <c r="BB24" s="397"/>
      <c r="BC24" s="397"/>
      <c r="BD24" s="397"/>
      <c r="BE24" s="397"/>
      <c r="BF24" s="397"/>
      <c r="BG24" s="397"/>
      <c r="BH24" s="397"/>
      <c r="BI24" s="397"/>
      <c r="BJ24" s="397"/>
      <c r="BK24" s="397"/>
      <c r="BL24" s="397"/>
      <c r="BM24" s="398"/>
      <c r="BN24" s="423">
        <v>7559057</v>
      </c>
      <c r="BO24" s="424"/>
      <c r="BP24" s="424"/>
      <c r="BQ24" s="424"/>
      <c r="BR24" s="424"/>
      <c r="BS24" s="424"/>
      <c r="BT24" s="424"/>
      <c r="BU24" s="425"/>
      <c r="BV24" s="423">
        <v>7904143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175</v>
      </c>
      <c r="F25" s="380"/>
      <c r="G25" s="380"/>
      <c r="H25" s="380"/>
      <c r="I25" s="380"/>
      <c r="J25" s="380"/>
      <c r="K25" s="381"/>
      <c r="L25" s="376">
        <v>1</v>
      </c>
      <c r="M25" s="377"/>
      <c r="N25" s="377"/>
      <c r="O25" s="377"/>
      <c r="P25" s="378"/>
      <c r="Q25" s="376">
        <v>5980</v>
      </c>
      <c r="R25" s="377"/>
      <c r="S25" s="377"/>
      <c r="T25" s="377"/>
      <c r="U25" s="377"/>
      <c r="V25" s="378"/>
      <c r="W25" s="466"/>
      <c r="X25" s="403"/>
      <c r="Y25" s="404"/>
      <c r="Z25" s="379" t="s">
        <v>176</v>
      </c>
      <c r="AA25" s="380"/>
      <c r="AB25" s="380"/>
      <c r="AC25" s="380"/>
      <c r="AD25" s="380"/>
      <c r="AE25" s="380"/>
      <c r="AF25" s="380"/>
      <c r="AG25" s="381"/>
      <c r="AH25" s="376" t="s">
        <v>129</v>
      </c>
      <c r="AI25" s="377"/>
      <c r="AJ25" s="377"/>
      <c r="AK25" s="377"/>
      <c r="AL25" s="378"/>
      <c r="AM25" s="376" t="s">
        <v>129</v>
      </c>
      <c r="AN25" s="377"/>
      <c r="AO25" s="377"/>
      <c r="AP25" s="377"/>
      <c r="AQ25" s="377"/>
      <c r="AR25" s="378"/>
      <c r="AS25" s="376" t="s">
        <v>177</v>
      </c>
      <c r="AT25" s="377"/>
      <c r="AU25" s="377"/>
      <c r="AV25" s="377"/>
      <c r="AW25" s="377"/>
      <c r="AX25" s="436"/>
      <c r="AY25" s="449" t="s">
        <v>178</v>
      </c>
      <c r="AZ25" s="450"/>
      <c r="BA25" s="450"/>
      <c r="BB25" s="450"/>
      <c r="BC25" s="450"/>
      <c r="BD25" s="450"/>
      <c r="BE25" s="450"/>
      <c r="BF25" s="450"/>
      <c r="BG25" s="450"/>
      <c r="BH25" s="450"/>
      <c r="BI25" s="450"/>
      <c r="BJ25" s="450"/>
      <c r="BK25" s="450"/>
      <c r="BL25" s="450"/>
      <c r="BM25" s="451"/>
      <c r="BN25" s="452">
        <v>3400942</v>
      </c>
      <c r="BO25" s="453"/>
      <c r="BP25" s="453"/>
      <c r="BQ25" s="453"/>
      <c r="BR25" s="453"/>
      <c r="BS25" s="453"/>
      <c r="BT25" s="453"/>
      <c r="BU25" s="454"/>
      <c r="BV25" s="452">
        <v>3841508</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179</v>
      </c>
      <c r="F26" s="380"/>
      <c r="G26" s="380"/>
      <c r="H26" s="380"/>
      <c r="I26" s="380"/>
      <c r="J26" s="380"/>
      <c r="K26" s="381"/>
      <c r="L26" s="376">
        <v>1</v>
      </c>
      <c r="M26" s="377"/>
      <c r="N26" s="377"/>
      <c r="O26" s="377"/>
      <c r="P26" s="378"/>
      <c r="Q26" s="376">
        <v>5590</v>
      </c>
      <c r="R26" s="377"/>
      <c r="S26" s="377"/>
      <c r="T26" s="377"/>
      <c r="U26" s="377"/>
      <c r="V26" s="378"/>
      <c r="W26" s="466"/>
      <c r="X26" s="403"/>
      <c r="Y26" s="404"/>
      <c r="Z26" s="379" t="s">
        <v>180</v>
      </c>
      <c r="AA26" s="434"/>
      <c r="AB26" s="434"/>
      <c r="AC26" s="434"/>
      <c r="AD26" s="434"/>
      <c r="AE26" s="434"/>
      <c r="AF26" s="434"/>
      <c r="AG26" s="435"/>
      <c r="AH26" s="376">
        <v>6</v>
      </c>
      <c r="AI26" s="377"/>
      <c r="AJ26" s="377"/>
      <c r="AK26" s="377"/>
      <c r="AL26" s="378"/>
      <c r="AM26" s="376">
        <v>15672</v>
      </c>
      <c r="AN26" s="377"/>
      <c r="AO26" s="377"/>
      <c r="AP26" s="377"/>
      <c r="AQ26" s="377"/>
      <c r="AR26" s="378"/>
      <c r="AS26" s="376">
        <v>2612</v>
      </c>
      <c r="AT26" s="377"/>
      <c r="AU26" s="377"/>
      <c r="AV26" s="377"/>
      <c r="AW26" s="377"/>
      <c r="AX26" s="436"/>
      <c r="AY26" s="463" t="s">
        <v>181</v>
      </c>
      <c r="AZ26" s="383"/>
      <c r="BA26" s="383"/>
      <c r="BB26" s="383"/>
      <c r="BC26" s="383"/>
      <c r="BD26" s="383"/>
      <c r="BE26" s="383"/>
      <c r="BF26" s="383"/>
      <c r="BG26" s="383"/>
      <c r="BH26" s="383"/>
      <c r="BI26" s="383"/>
      <c r="BJ26" s="383"/>
      <c r="BK26" s="383"/>
      <c r="BL26" s="383"/>
      <c r="BM26" s="464"/>
      <c r="BN26" s="423" t="s">
        <v>182</v>
      </c>
      <c r="BO26" s="424"/>
      <c r="BP26" s="424"/>
      <c r="BQ26" s="424"/>
      <c r="BR26" s="424"/>
      <c r="BS26" s="424"/>
      <c r="BT26" s="424"/>
      <c r="BU26" s="425"/>
      <c r="BV26" s="423" t="s">
        <v>129</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183</v>
      </c>
      <c r="F27" s="380"/>
      <c r="G27" s="380"/>
      <c r="H27" s="380"/>
      <c r="I27" s="380"/>
      <c r="J27" s="380"/>
      <c r="K27" s="381"/>
      <c r="L27" s="376">
        <v>1</v>
      </c>
      <c r="M27" s="377"/>
      <c r="N27" s="377"/>
      <c r="O27" s="377"/>
      <c r="P27" s="378"/>
      <c r="Q27" s="376">
        <v>3150</v>
      </c>
      <c r="R27" s="377"/>
      <c r="S27" s="377"/>
      <c r="T27" s="377"/>
      <c r="U27" s="377"/>
      <c r="V27" s="378"/>
      <c r="W27" s="466"/>
      <c r="X27" s="403"/>
      <c r="Y27" s="404"/>
      <c r="Z27" s="379" t="s">
        <v>184</v>
      </c>
      <c r="AA27" s="380"/>
      <c r="AB27" s="380"/>
      <c r="AC27" s="380"/>
      <c r="AD27" s="380"/>
      <c r="AE27" s="380"/>
      <c r="AF27" s="380"/>
      <c r="AG27" s="381"/>
      <c r="AH27" s="376">
        <v>1</v>
      </c>
      <c r="AI27" s="377"/>
      <c r="AJ27" s="377"/>
      <c r="AK27" s="377"/>
      <c r="AL27" s="378"/>
      <c r="AM27" s="376" t="s">
        <v>185</v>
      </c>
      <c r="AN27" s="377"/>
      <c r="AO27" s="377"/>
      <c r="AP27" s="377"/>
      <c r="AQ27" s="377"/>
      <c r="AR27" s="378"/>
      <c r="AS27" s="376" t="s">
        <v>186</v>
      </c>
      <c r="AT27" s="377"/>
      <c r="AU27" s="377"/>
      <c r="AV27" s="377"/>
      <c r="AW27" s="377"/>
      <c r="AX27" s="436"/>
      <c r="AY27" s="460" t="s">
        <v>187</v>
      </c>
      <c r="AZ27" s="461"/>
      <c r="BA27" s="461"/>
      <c r="BB27" s="461"/>
      <c r="BC27" s="461"/>
      <c r="BD27" s="461"/>
      <c r="BE27" s="461"/>
      <c r="BF27" s="461"/>
      <c r="BG27" s="461"/>
      <c r="BH27" s="461"/>
      <c r="BI27" s="461"/>
      <c r="BJ27" s="461"/>
      <c r="BK27" s="461"/>
      <c r="BL27" s="461"/>
      <c r="BM27" s="462"/>
      <c r="BN27" s="457" t="s">
        <v>182</v>
      </c>
      <c r="BO27" s="458"/>
      <c r="BP27" s="458"/>
      <c r="BQ27" s="458"/>
      <c r="BR27" s="458"/>
      <c r="BS27" s="458"/>
      <c r="BT27" s="458"/>
      <c r="BU27" s="459"/>
      <c r="BV27" s="457">
        <v>336955</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188</v>
      </c>
      <c r="F28" s="380"/>
      <c r="G28" s="380"/>
      <c r="H28" s="380"/>
      <c r="I28" s="380"/>
      <c r="J28" s="380"/>
      <c r="K28" s="381"/>
      <c r="L28" s="376">
        <v>1</v>
      </c>
      <c r="M28" s="377"/>
      <c r="N28" s="377"/>
      <c r="O28" s="377"/>
      <c r="P28" s="378"/>
      <c r="Q28" s="376">
        <v>2620</v>
      </c>
      <c r="R28" s="377"/>
      <c r="S28" s="377"/>
      <c r="T28" s="377"/>
      <c r="U28" s="377"/>
      <c r="V28" s="378"/>
      <c r="W28" s="466"/>
      <c r="X28" s="403"/>
      <c r="Y28" s="404"/>
      <c r="Z28" s="379" t="s">
        <v>189</v>
      </c>
      <c r="AA28" s="380"/>
      <c r="AB28" s="380"/>
      <c r="AC28" s="380"/>
      <c r="AD28" s="380"/>
      <c r="AE28" s="380"/>
      <c r="AF28" s="380"/>
      <c r="AG28" s="381"/>
      <c r="AH28" s="376" t="s">
        <v>129</v>
      </c>
      <c r="AI28" s="377"/>
      <c r="AJ28" s="377"/>
      <c r="AK28" s="377"/>
      <c r="AL28" s="378"/>
      <c r="AM28" s="376" t="s">
        <v>129</v>
      </c>
      <c r="AN28" s="377"/>
      <c r="AO28" s="377"/>
      <c r="AP28" s="377"/>
      <c r="AQ28" s="377"/>
      <c r="AR28" s="378"/>
      <c r="AS28" s="376" t="s">
        <v>182</v>
      </c>
      <c r="AT28" s="377"/>
      <c r="AU28" s="377"/>
      <c r="AV28" s="377"/>
      <c r="AW28" s="377"/>
      <c r="AX28" s="436"/>
      <c r="AY28" s="440" t="s">
        <v>190</v>
      </c>
      <c r="AZ28" s="441"/>
      <c r="BA28" s="441"/>
      <c r="BB28" s="442"/>
      <c r="BC28" s="449" t="s">
        <v>48</v>
      </c>
      <c r="BD28" s="450"/>
      <c r="BE28" s="450"/>
      <c r="BF28" s="450"/>
      <c r="BG28" s="450"/>
      <c r="BH28" s="450"/>
      <c r="BI28" s="450"/>
      <c r="BJ28" s="450"/>
      <c r="BK28" s="450"/>
      <c r="BL28" s="450"/>
      <c r="BM28" s="451"/>
      <c r="BN28" s="452">
        <v>3281053</v>
      </c>
      <c r="BO28" s="453"/>
      <c r="BP28" s="453"/>
      <c r="BQ28" s="453"/>
      <c r="BR28" s="453"/>
      <c r="BS28" s="453"/>
      <c r="BT28" s="453"/>
      <c r="BU28" s="454"/>
      <c r="BV28" s="452">
        <v>3280936</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191</v>
      </c>
      <c r="F29" s="380"/>
      <c r="G29" s="380"/>
      <c r="H29" s="380"/>
      <c r="I29" s="380"/>
      <c r="J29" s="380"/>
      <c r="K29" s="381"/>
      <c r="L29" s="376">
        <v>14</v>
      </c>
      <c r="M29" s="377"/>
      <c r="N29" s="377"/>
      <c r="O29" s="377"/>
      <c r="P29" s="378"/>
      <c r="Q29" s="376">
        <v>2400</v>
      </c>
      <c r="R29" s="377"/>
      <c r="S29" s="377"/>
      <c r="T29" s="377"/>
      <c r="U29" s="377"/>
      <c r="V29" s="378"/>
      <c r="W29" s="467"/>
      <c r="X29" s="468"/>
      <c r="Y29" s="469"/>
      <c r="Z29" s="379" t="s">
        <v>192</v>
      </c>
      <c r="AA29" s="380"/>
      <c r="AB29" s="380"/>
      <c r="AC29" s="380"/>
      <c r="AD29" s="380"/>
      <c r="AE29" s="380"/>
      <c r="AF29" s="380"/>
      <c r="AG29" s="381"/>
      <c r="AH29" s="376">
        <v>195</v>
      </c>
      <c r="AI29" s="377"/>
      <c r="AJ29" s="377"/>
      <c r="AK29" s="377"/>
      <c r="AL29" s="378"/>
      <c r="AM29" s="376">
        <v>599322</v>
      </c>
      <c r="AN29" s="377"/>
      <c r="AO29" s="377"/>
      <c r="AP29" s="377"/>
      <c r="AQ29" s="377"/>
      <c r="AR29" s="378"/>
      <c r="AS29" s="376">
        <v>3073</v>
      </c>
      <c r="AT29" s="377"/>
      <c r="AU29" s="377"/>
      <c r="AV29" s="377"/>
      <c r="AW29" s="377"/>
      <c r="AX29" s="436"/>
      <c r="AY29" s="443"/>
      <c r="AZ29" s="444"/>
      <c r="BA29" s="444"/>
      <c r="BB29" s="445"/>
      <c r="BC29" s="437" t="s">
        <v>193</v>
      </c>
      <c r="BD29" s="438"/>
      <c r="BE29" s="438"/>
      <c r="BF29" s="438"/>
      <c r="BG29" s="438"/>
      <c r="BH29" s="438"/>
      <c r="BI29" s="438"/>
      <c r="BJ29" s="438"/>
      <c r="BK29" s="438"/>
      <c r="BL29" s="438"/>
      <c r="BM29" s="439"/>
      <c r="BN29" s="423">
        <v>503414</v>
      </c>
      <c r="BO29" s="424"/>
      <c r="BP29" s="424"/>
      <c r="BQ29" s="424"/>
      <c r="BR29" s="424"/>
      <c r="BS29" s="424"/>
      <c r="BT29" s="424"/>
      <c r="BU29" s="425"/>
      <c r="BV29" s="423">
        <v>435807</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194</v>
      </c>
      <c r="X30" s="391"/>
      <c r="Y30" s="391"/>
      <c r="Z30" s="391"/>
      <c r="AA30" s="391"/>
      <c r="AB30" s="391"/>
      <c r="AC30" s="391"/>
      <c r="AD30" s="391"/>
      <c r="AE30" s="391"/>
      <c r="AF30" s="391"/>
      <c r="AG30" s="392"/>
      <c r="AH30" s="393">
        <v>95.3</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4646419</v>
      </c>
      <c r="BO30" s="458"/>
      <c r="BP30" s="458"/>
      <c r="BQ30" s="458"/>
      <c r="BR30" s="458"/>
      <c r="BS30" s="458"/>
      <c r="BT30" s="458"/>
      <c r="BU30" s="459"/>
      <c r="BV30" s="457">
        <v>3943812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195</v>
      </c>
      <c r="D32" s="382"/>
      <c r="E32" s="382"/>
      <c r="F32" s="382"/>
      <c r="G32" s="382"/>
      <c r="H32" s="382"/>
      <c r="I32" s="382"/>
      <c r="J32" s="382"/>
      <c r="K32" s="382"/>
      <c r="L32" s="382"/>
      <c r="M32" s="382"/>
      <c r="N32" s="382"/>
      <c r="O32" s="382"/>
      <c r="P32" s="382"/>
      <c r="Q32" s="382"/>
      <c r="R32" s="382"/>
      <c r="S32" s="382"/>
      <c r="U32" s="383" t="s">
        <v>196</v>
      </c>
      <c r="V32" s="383"/>
      <c r="W32" s="383"/>
      <c r="X32" s="383"/>
      <c r="Y32" s="383"/>
      <c r="Z32" s="383"/>
      <c r="AA32" s="383"/>
      <c r="AB32" s="383"/>
      <c r="AC32" s="383"/>
      <c r="AD32" s="383"/>
      <c r="AE32" s="383"/>
      <c r="AF32" s="383"/>
      <c r="AG32" s="383"/>
      <c r="AH32" s="383"/>
      <c r="AI32" s="383"/>
      <c r="AJ32" s="383"/>
      <c r="AK32" s="383"/>
      <c r="AM32" s="383" t="s">
        <v>197</v>
      </c>
      <c r="AN32" s="383"/>
      <c r="AO32" s="383"/>
      <c r="AP32" s="383"/>
      <c r="AQ32" s="383"/>
      <c r="AR32" s="383"/>
      <c r="AS32" s="383"/>
      <c r="AT32" s="383"/>
      <c r="AU32" s="383"/>
      <c r="AV32" s="383"/>
      <c r="AW32" s="383"/>
      <c r="AX32" s="383"/>
      <c r="AY32" s="383"/>
      <c r="AZ32" s="383"/>
      <c r="BA32" s="383"/>
      <c r="BB32" s="383"/>
      <c r="BC32" s="383"/>
      <c r="BE32" s="383" t="s">
        <v>198</v>
      </c>
      <c r="BF32" s="383"/>
      <c r="BG32" s="383"/>
      <c r="BH32" s="383"/>
      <c r="BI32" s="383"/>
      <c r="BJ32" s="383"/>
      <c r="BK32" s="383"/>
      <c r="BL32" s="383"/>
      <c r="BM32" s="383"/>
      <c r="BN32" s="383"/>
      <c r="BO32" s="383"/>
      <c r="BP32" s="383"/>
      <c r="BQ32" s="383"/>
      <c r="BR32" s="383"/>
      <c r="BS32" s="383"/>
      <c r="BT32" s="383"/>
      <c r="BU32" s="383"/>
      <c r="BW32" s="383" t="s">
        <v>199</v>
      </c>
      <c r="BX32" s="383"/>
      <c r="BY32" s="383"/>
      <c r="BZ32" s="383"/>
      <c r="CA32" s="383"/>
      <c r="CB32" s="383"/>
      <c r="CC32" s="383"/>
      <c r="CD32" s="383"/>
      <c r="CE32" s="383"/>
      <c r="CF32" s="383"/>
      <c r="CG32" s="383"/>
      <c r="CH32" s="383"/>
      <c r="CI32" s="383"/>
      <c r="CJ32" s="383"/>
      <c r="CK32" s="383"/>
      <c r="CL32" s="383"/>
      <c r="CM32" s="383"/>
      <c r="CO32" s="383" t="s">
        <v>200</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201</v>
      </c>
      <c r="D33" s="375"/>
      <c r="E33" s="374" t="s">
        <v>202</v>
      </c>
      <c r="F33" s="374"/>
      <c r="G33" s="374"/>
      <c r="H33" s="374"/>
      <c r="I33" s="374"/>
      <c r="J33" s="374"/>
      <c r="K33" s="374"/>
      <c r="L33" s="374"/>
      <c r="M33" s="374"/>
      <c r="N33" s="374"/>
      <c r="O33" s="374"/>
      <c r="P33" s="374"/>
      <c r="Q33" s="374"/>
      <c r="R33" s="374"/>
      <c r="S33" s="374"/>
      <c r="T33" s="203"/>
      <c r="U33" s="375" t="s">
        <v>203</v>
      </c>
      <c r="V33" s="375"/>
      <c r="W33" s="374" t="s">
        <v>202</v>
      </c>
      <c r="X33" s="374"/>
      <c r="Y33" s="374"/>
      <c r="Z33" s="374"/>
      <c r="AA33" s="374"/>
      <c r="AB33" s="374"/>
      <c r="AC33" s="374"/>
      <c r="AD33" s="374"/>
      <c r="AE33" s="374"/>
      <c r="AF33" s="374"/>
      <c r="AG33" s="374"/>
      <c r="AH33" s="374"/>
      <c r="AI33" s="374"/>
      <c r="AJ33" s="374"/>
      <c r="AK33" s="374"/>
      <c r="AL33" s="203"/>
      <c r="AM33" s="375" t="s">
        <v>201</v>
      </c>
      <c r="AN33" s="375"/>
      <c r="AO33" s="374" t="s">
        <v>204</v>
      </c>
      <c r="AP33" s="374"/>
      <c r="AQ33" s="374"/>
      <c r="AR33" s="374"/>
      <c r="AS33" s="374"/>
      <c r="AT33" s="374"/>
      <c r="AU33" s="374"/>
      <c r="AV33" s="374"/>
      <c r="AW33" s="374"/>
      <c r="AX33" s="374"/>
      <c r="AY33" s="374"/>
      <c r="AZ33" s="374"/>
      <c r="BA33" s="374"/>
      <c r="BB33" s="374"/>
      <c r="BC33" s="374"/>
      <c r="BD33" s="204"/>
      <c r="BE33" s="374" t="s">
        <v>205</v>
      </c>
      <c r="BF33" s="374"/>
      <c r="BG33" s="374" t="s">
        <v>206</v>
      </c>
      <c r="BH33" s="374"/>
      <c r="BI33" s="374"/>
      <c r="BJ33" s="374"/>
      <c r="BK33" s="374"/>
      <c r="BL33" s="374"/>
      <c r="BM33" s="374"/>
      <c r="BN33" s="374"/>
      <c r="BO33" s="374"/>
      <c r="BP33" s="374"/>
      <c r="BQ33" s="374"/>
      <c r="BR33" s="374"/>
      <c r="BS33" s="374"/>
      <c r="BT33" s="374"/>
      <c r="BU33" s="374"/>
      <c r="BV33" s="204"/>
      <c r="BW33" s="375" t="s">
        <v>205</v>
      </c>
      <c r="BX33" s="375"/>
      <c r="BY33" s="374" t="s">
        <v>207</v>
      </c>
      <c r="BZ33" s="374"/>
      <c r="CA33" s="374"/>
      <c r="CB33" s="374"/>
      <c r="CC33" s="374"/>
      <c r="CD33" s="374"/>
      <c r="CE33" s="374"/>
      <c r="CF33" s="374"/>
      <c r="CG33" s="374"/>
      <c r="CH33" s="374"/>
      <c r="CI33" s="374"/>
      <c r="CJ33" s="374"/>
      <c r="CK33" s="374"/>
      <c r="CL33" s="374"/>
      <c r="CM33" s="374"/>
      <c r="CN33" s="203"/>
      <c r="CO33" s="375" t="s">
        <v>208</v>
      </c>
      <c r="CP33" s="375"/>
      <c r="CQ33" s="374" t="s">
        <v>209</v>
      </c>
      <c r="CR33" s="374"/>
      <c r="CS33" s="374"/>
      <c r="CT33" s="374"/>
      <c r="CU33" s="374"/>
      <c r="CV33" s="374"/>
      <c r="CW33" s="374"/>
      <c r="CX33" s="374"/>
      <c r="CY33" s="374"/>
      <c r="CZ33" s="374"/>
      <c r="DA33" s="374"/>
      <c r="DB33" s="374"/>
      <c r="DC33" s="374"/>
      <c r="DD33" s="374"/>
      <c r="DE33" s="374"/>
      <c r="DF33" s="203"/>
      <c r="DG33" s="373" t="s">
        <v>210</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8</v>
      </c>
      <c r="V34" s="371"/>
      <c r="W34" s="372" t="str">
        <f>IF('各会計、関係団体の財政状況及び健全化判断比率'!B28="","",'各会計、関係団体の財政状況及び健全化判断比率'!B28)</f>
        <v>美咲町国民健康保険事業特別会計</v>
      </c>
      <c r="X34" s="372"/>
      <c r="Y34" s="372"/>
      <c r="Z34" s="372"/>
      <c r="AA34" s="372"/>
      <c r="AB34" s="372"/>
      <c r="AC34" s="372"/>
      <c r="AD34" s="372"/>
      <c r="AE34" s="372"/>
      <c r="AF34" s="372"/>
      <c r="AG34" s="372"/>
      <c r="AH34" s="372"/>
      <c r="AI34" s="372"/>
      <c r="AJ34" s="372"/>
      <c r="AK34" s="372"/>
      <c r="AL34" s="178"/>
      <c r="AM34" s="371">
        <f>IF(AO34="","",MAX(C34:D43,U34:V43)+1)</f>
        <v>13</v>
      </c>
      <c r="AN34" s="371"/>
      <c r="AO34" s="372" t="str">
        <f>IF('各会計、関係団体の財政状況及び健全化判断比率'!B33="","",'各会計、関係団体の財政状況及び健全化判断比率'!B33)</f>
        <v>美咲町水道事業会計</v>
      </c>
      <c r="AP34" s="372"/>
      <c r="AQ34" s="372"/>
      <c r="AR34" s="372"/>
      <c r="AS34" s="372"/>
      <c r="AT34" s="372"/>
      <c r="AU34" s="372"/>
      <c r="AV34" s="372"/>
      <c r="AW34" s="372"/>
      <c r="AX34" s="372"/>
      <c r="AY34" s="372"/>
      <c r="AZ34" s="372"/>
      <c r="BA34" s="372"/>
      <c r="BB34" s="372"/>
      <c r="BC34" s="372"/>
      <c r="BD34" s="178"/>
      <c r="BE34" s="371">
        <f>IF(BG34="","",MAX(C34:D43,U34:V43,AM34:AN43)+1)</f>
        <v>14</v>
      </c>
      <c r="BF34" s="371"/>
      <c r="BG34" s="372" t="str">
        <f>IF('各会計、関係団体の財政状況及び健全化判断比率'!B34="","",'各会計、関係団体の財政状況及び健全化判断比率'!B34)</f>
        <v>美咲町下水道事業特別会計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18</v>
      </c>
      <c r="BX34" s="371"/>
      <c r="BY34" s="372" t="str">
        <f>IF('各会計、関係団体の財政状況及び健全化判断比率'!B68="","",'各会計、関係団体の財政状況及び健全化判断比率'!B68)</f>
        <v>久米老人ホーム組合一般会計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28</v>
      </c>
      <c r="CP34" s="371"/>
      <c r="CQ34" s="372" t="str">
        <f>IF('各会計、関係団体の財政状況及び健全化判断比率'!BS7="","",'各会計、関係団体の財政状況及び健全化判断比率'!BS7)</f>
        <v>久米郡土地開発公社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美咲町みさきネット事業特別会計</v>
      </c>
      <c r="F35" s="372"/>
      <c r="G35" s="372"/>
      <c r="H35" s="372"/>
      <c r="I35" s="372"/>
      <c r="J35" s="372"/>
      <c r="K35" s="372"/>
      <c r="L35" s="372"/>
      <c r="M35" s="372"/>
      <c r="N35" s="372"/>
      <c r="O35" s="372"/>
      <c r="P35" s="372"/>
      <c r="Q35" s="372"/>
      <c r="R35" s="372"/>
      <c r="S35" s="372"/>
      <c r="T35" s="178"/>
      <c r="U35" s="371">
        <f>IF(W35="","",U34+1)</f>
        <v>9</v>
      </c>
      <c r="V35" s="371"/>
      <c r="W35" s="372" t="str">
        <f>IF('各会計、関係団体の財政状況及び健全化判断比率'!B29="","",'各会計、関係団体の財政状況及び健全化判断比率'!B29)</f>
        <v>美咲町介護保険事業特別会計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15</v>
      </c>
      <c r="BF35" s="371"/>
      <c r="BG35" s="372" t="str">
        <f>IF('各会計、関係団体の財政状況及び健全化判断比率'!B35="","",'各会計、関係団体の財政状況及び健全化判断比率'!B35)</f>
        <v>美咲町柵原公共下水道事業特別会計</v>
      </c>
      <c r="BH35" s="372"/>
      <c r="BI35" s="372"/>
      <c r="BJ35" s="372"/>
      <c r="BK35" s="372"/>
      <c r="BL35" s="372"/>
      <c r="BM35" s="372"/>
      <c r="BN35" s="372"/>
      <c r="BO35" s="372"/>
      <c r="BP35" s="372"/>
      <c r="BQ35" s="372"/>
      <c r="BR35" s="372"/>
      <c r="BS35" s="372"/>
      <c r="BT35" s="372"/>
      <c r="BU35" s="372"/>
      <c r="BV35" s="178"/>
      <c r="BW35" s="371">
        <f t="shared" ref="BW35:BW43" si="2">IF(BY35="","",BW34+1)</f>
        <v>19</v>
      </c>
      <c r="BX35" s="371"/>
      <c r="BY35" s="372" t="str">
        <f>IF('各会計、関係団体の財政状況及び健全化判断比率'!B69="","",'各会計、関係団体の財政状況及び健全化判断比率'!B69)</f>
        <v>久米老人ホーム組合指定訪問介護事業特別会計</v>
      </c>
      <c r="BZ35" s="372"/>
      <c r="CA35" s="372"/>
      <c r="CB35" s="372"/>
      <c r="CC35" s="372"/>
      <c r="CD35" s="372"/>
      <c r="CE35" s="372"/>
      <c r="CF35" s="372"/>
      <c r="CG35" s="372"/>
      <c r="CH35" s="372"/>
      <c r="CI35" s="372"/>
      <c r="CJ35" s="372"/>
      <c r="CK35" s="372"/>
      <c r="CL35" s="372"/>
      <c r="CM35" s="372"/>
      <c r="CN35" s="178"/>
      <c r="CO35" s="371">
        <f t="shared" ref="CO35:CO43" si="3">IF(CQ35="","",CO34+1)</f>
        <v>29</v>
      </c>
      <c r="CP35" s="371"/>
      <c r="CQ35" s="372" t="str">
        <f>IF('各会計、関係団体の財政状況及び健全化判断比率'!BS8="","",'各会計、関係団体の財政状況及び健全化判断比率'!BS8)</f>
        <v>財団法人　美咲町農業公社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美咲町住宅新築資金等貸付事業特別会計</v>
      </c>
      <c r="F36" s="372"/>
      <c r="G36" s="372"/>
      <c r="H36" s="372"/>
      <c r="I36" s="372"/>
      <c r="J36" s="372"/>
      <c r="K36" s="372"/>
      <c r="L36" s="372"/>
      <c r="M36" s="372"/>
      <c r="N36" s="372"/>
      <c r="O36" s="372"/>
      <c r="P36" s="372"/>
      <c r="Q36" s="372"/>
      <c r="R36" s="372"/>
      <c r="S36" s="372"/>
      <c r="T36" s="178"/>
      <c r="U36" s="371">
        <f t="shared" ref="U36:U43" si="4">IF(W36="","",U35+1)</f>
        <v>10</v>
      </c>
      <c r="V36" s="371"/>
      <c r="W36" s="372" t="str">
        <f>IF('各会計、関係団体の財政状況及び健全化判断比率'!B30="","",'各会計、関係団体の財政状況及び健全化判断比率'!B30)</f>
        <v>美咲町国民健康保険診療所事業特別会計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16</v>
      </c>
      <c r="BF36" s="371"/>
      <c r="BG36" s="372" t="str">
        <f>IF('各会計、関係団体の財政状況及び健全化判断比率'!B36="","",'各会計、関係団体の財政状況及び健全化判断比率'!B36)</f>
        <v>美咲町中央公共下水道事業特別会計</v>
      </c>
      <c r="BH36" s="372"/>
      <c r="BI36" s="372"/>
      <c r="BJ36" s="372"/>
      <c r="BK36" s="372"/>
      <c r="BL36" s="372"/>
      <c r="BM36" s="372"/>
      <c r="BN36" s="372"/>
      <c r="BO36" s="372"/>
      <c r="BP36" s="372"/>
      <c r="BQ36" s="372"/>
      <c r="BR36" s="372"/>
      <c r="BS36" s="372"/>
      <c r="BT36" s="372"/>
      <c r="BU36" s="372"/>
      <c r="BV36" s="178"/>
      <c r="BW36" s="371">
        <f t="shared" si="2"/>
        <v>20</v>
      </c>
      <c r="BX36" s="371"/>
      <c r="BY36" s="372" t="str">
        <f>IF('各会計、関係団体の財政状況及び健全化判断比率'!B70="","",'各会計、関係団体の財政状況及び健全化判断比率'!B70)</f>
        <v>柵原・吉井特別養護老人ホーム組合</v>
      </c>
      <c r="BZ36" s="372"/>
      <c r="CA36" s="372"/>
      <c r="CB36" s="372"/>
      <c r="CC36" s="372"/>
      <c r="CD36" s="372"/>
      <c r="CE36" s="372"/>
      <c r="CF36" s="372"/>
      <c r="CG36" s="372"/>
      <c r="CH36" s="372"/>
      <c r="CI36" s="372"/>
      <c r="CJ36" s="372"/>
      <c r="CK36" s="372"/>
      <c r="CL36" s="372"/>
      <c r="CM36" s="372"/>
      <c r="CN36" s="178"/>
      <c r="CO36" s="371">
        <f t="shared" si="3"/>
        <v>30</v>
      </c>
      <c r="CP36" s="371"/>
      <c r="CQ36" s="372" t="str">
        <f>IF('各会計、関係団体の財政状況及び健全化判断比率'!BS9="","",'各会計、関係団体の財政状況及び健全化判断比率'!BS9)</f>
        <v>株式会社　美咲物産</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f>IF(E37="","",C36+1)</f>
        <v>4</v>
      </c>
      <c r="D37" s="371"/>
      <c r="E37" s="372" t="str">
        <f>IF('各会計、関係団体の財政状況及び健全化判断比率'!B10="","",'各会計、関係団体の財政状況及び健全化判断比率'!B10)</f>
        <v>美咲町津山・柵原線共同バス運行事業特別会計</v>
      </c>
      <c r="F37" s="372"/>
      <c r="G37" s="372"/>
      <c r="H37" s="372"/>
      <c r="I37" s="372"/>
      <c r="J37" s="372"/>
      <c r="K37" s="372"/>
      <c r="L37" s="372"/>
      <c r="M37" s="372"/>
      <c r="N37" s="372"/>
      <c r="O37" s="372"/>
      <c r="P37" s="372"/>
      <c r="Q37" s="372"/>
      <c r="R37" s="372"/>
      <c r="S37" s="372"/>
      <c r="T37" s="178"/>
      <c r="U37" s="371">
        <f t="shared" si="4"/>
        <v>11</v>
      </c>
      <c r="V37" s="371"/>
      <c r="W37" s="372" t="str">
        <f>IF('各会計、関係団体の財政状況及び健全化判断比率'!B31="","",'各会計、関係団体の財政状況及び健全化判断比率'!B31)</f>
        <v>美咲町後期高齢者医療特別会計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f t="shared" si="1"/>
        <v>17</v>
      </c>
      <c r="BF37" s="371"/>
      <c r="BG37" s="372" t="str">
        <f>IF('各会計、関係団体の財政状況及び健全化判断比率'!B37="","",'各会計、関係団体の財政状況及び健全化判断比率'!B37)</f>
        <v>美咲町用地取得造成事業特別会計</v>
      </c>
      <c r="BH37" s="372"/>
      <c r="BI37" s="372"/>
      <c r="BJ37" s="372"/>
      <c r="BK37" s="372"/>
      <c r="BL37" s="372"/>
      <c r="BM37" s="372"/>
      <c r="BN37" s="372"/>
      <c r="BO37" s="372"/>
      <c r="BP37" s="372"/>
      <c r="BQ37" s="372"/>
      <c r="BR37" s="372"/>
      <c r="BS37" s="372"/>
      <c r="BT37" s="372"/>
      <c r="BU37" s="372"/>
      <c r="BV37" s="178"/>
      <c r="BW37" s="371">
        <f t="shared" si="2"/>
        <v>21</v>
      </c>
      <c r="BX37" s="371"/>
      <c r="BY37" s="372" t="str">
        <f>IF('各会計、関係団体の財政状況及び健全化判断比率'!B71="","",'各会計、関係団体の財政状況及び健全化判断比率'!B71)</f>
        <v>柵原・吉井・英田火葬場組合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f t="shared" ref="C38:C43" si="5">IF(E38="","",C37+1)</f>
        <v>5</v>
      </c>
      <c r="D38" s="371"/>
      <c r="E38" s="372" t="str">
        <f>IF('各会計、関係団体の財政状況及び健全化判断比率'!B11="","",'各会計、関係団体の財政状況及び健全化判断比率'!B11)</f>
        <v>美咲町津山・西川線共同バス運行事業特別会計</v>
      </c>
      <c r="F38" s="372"/>
      <c r="G38" s="372"/>
      <c r="H38" s="372"/>
      <c r="I38" s="372"/>
      <c r="J38" s="372"/>
      <c r="K38" s="372"/>
      <c r="L38" s="372"/>
      <c r="M38" s="372"/>
      <c r="N38" s="372"/>
      <c r="O38" s="372"/>
      <c r="P38" s="372"/>
      <c r="Q38" s="372"/>
      <c r="R38" s="372"/>
      <c r="S38" s="372"/>
      <c r="T38" s="178"/>
      <c r="U38" s="371">
        <f t="shared" si="4"/>
        <v>12</v>
      </c>
      <c r="V38" s="371"/>
      <c r="W38" s="372" t="str">
        <f>IF('各会計、関係団体の財政状況及び健全化判断比率'!B32="","",'各会計、関係団体の財政状況及び健全化判断比率'!B32)</f>
        <v>久米郡介護認定審査事業特別会計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22</v>
      </c>
      <c r="BX38" s="371"/>
      <c r="BY38" s="372" t="str">
        <f>IF('各会計、関係団体の財政状況及び健全化判断比率'!B72="","",'各会計、関係団体の財政状況及び健全化判断比率'!B72)</f>
        <v>津山広域事務組合（一般会計）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f t="shared" si="5"/>
        <v>6</v>
      </c>
      <c r="D39" s="371"/>
      <c r="E39" s="372" t="str">
        <f>IF('各会計、関係団体の財政状況及び健全化判断比率'!B12="","",'各会計、関係団体の財政状況及び健全化判断比率'!B12)</f>
        <v>美咲町旭川ダム沿線バス運行事業特別会計</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23</v>
      </c>
      <c r="BX39" s="371"/>
      <c r="BY39" s="372" t="str">
        <f>IF('各会計、関係団体の財政状況及び健全化判断比率'!B73="","",'各会計、関係団体の財政状況及び健全化判断比率'!B73)</f>
        <v>津山広域事務組合（ふるさと振興事業特別会計含む）</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f t="shared" si="5"/>
        <v>7</v>
      </c>
      <c r="D40" s="371"/>
      <c r="E40" s="372" t="str">
        <f>IF('各会計、関係団体の財政状況及び健全化判断比率'!B13="","",'各会計、関係団体の財政状況及び健全化判断比率'!B13)</f>
        <v>久米郡障害程度区分認定審査事業特別会計</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24</v>
      </c>
      <c r="BX40" s="371"/>
      <c r="BY40" s="372" t="str">
        <f>IF('各会計、関係団体の財政状況及び健全化判断比率'!B74="","",'各会計、関係団体の財政状況及び健全化判断比率'!B74)</f>
        <v>津山圏域資源循環施設組合　一般会計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25</v>
      </c>
      <c r="BX41" s="371"/>
      <c r="BY41" s="372" t="str">
        <f>IF('各会計、関係団体の財政状況及び健全化判断比率'!B75="","",'各会計、関係団体の財政状況及び健全化判断比率'!B75)</f>
        <v>津山圏域衛生処理組合　一般会計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26</v>
      </c>
      <c r="BX42" s="371"/>
      <c r="BY42" s="372" t="str">
        <f>IF('各会計、関係団体の財政状況及び健全化判断比率'!B76="","",'各会計、関係団体の財政状況及び健全化判断比率'!B76)</f>
        <v>津山圏域消防組合　一般会計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27</v>
      </c>
      <c r="BX43" s="371"/>
      <c r="BY43" s="372" t="str">
        <f>IF('各会計、関係団体の財政状況及び健全化判断比率'!B77="","",'各会計、関係団体の財政状況及び健全化判断比率'!B77)</f>
        <v>勝英衛生施設組合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368" t="s">
        <v>212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213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0" t="s">
        <v>633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79" t="s">
        <v>580</v>
      </c>
      <c r="D34" s="1179"/>
      <c r="E34" s="1180"/>
      <c r="F34" s="32" t="s">
        <v>581</v>
      </c>
      <c r="G34" s="33" t="s">
        <v>582</v>
      </c>
      <c r="H34" s="33" t="s">
        <v>582</v>
      </c>
      <c r="I34" s="33" t="s">
        <v>583</v>
      </c>
      <c r="J34" s="34" t="s">
        <v>584</v>
      </c>
      <c r="K34" s="22"/>
      <c r="L34" s="22"/>
      <c r="M34" s="22"/>
      <c r="N34" s="22"/>
      <c r="O34" s="22"/>
      <c r="P34" s="22"/>
    </row>
    <row r="35" spans="1:16" ht="39" customHeight="1" x14ac:dyDescent="0.15">
      <c r="A35" s="22"/>
      <c r="B35" s="35"/>
      <c r="C35" s="1173" t="s">
        <v>585</v>
      </c>
      <c r="D35" s="1174"/>
      <c r="E35" s="1175"/>
      <c r="F35" s="36" t="s">
        <v>530</v>
      </c>
      <c r="G35" s="37" t="s">
        <v>530</v>
      </c>
      <c r="H35" s="37" t="s">
        <v>530</v>
      </c>
      <c r="I35" s="37">
        <v>7</v>
      </c>
      <c r="J35" s="38">
        <v>7.72</v>
      </c>
      <c r="K35" s="22"/>
      <c r="L35" s="22"/>
      <c r="M35" s="22"/>
      <c r="N35" s="22"/>
      <c r="O35" s="22"/>
      <c r="P35" s="22"/>
    </row>
    <row r="36" spans="1:16" ht="39" customHeight="1" x14ac:dyDescent="0.15">
      <c r="A36" s="22"/>
      <c r="B36" s="35"/>
      <c r="C36" s="1173" t="s">
        <v>586</v>
      </c>
      <c r="D36" s="1174"/>
      <c r="E36" s="1175"/>
      <c r="F36" s="36">
        <v>9.82</v>
      </c>
      <c r="G36" s="37">
        <v>10.47</v>
      </c>
      <c r="H36" s="37">
        <v>8.5</v>
      </c>
      <c r="I36" s="37">
        <v>11.43</v>
      </c>
      <c r="J36" s="38">
        <v>6.33</v>
      </c>
      <c r="K36" s="22"/>
      <c r="L36" s="22"/>
      <c r="M36" s="22"/>
      <c r="N36" s="22"/>
      <c r="O36" s="22"/>
      <c r="P36" s="22"/>
    </row>
    <row r="37" spans="1:16" ht="39" customHeight="1" x14ac:dyDescent="0.15">
      <c r="A37" s="22"/>
      <c r="B37" s="35"/>
      <c r="C37" s="1173" t="s">
        <v>587</v>
      </c>
      <c r="D37" s="1174"/>
      <c r="E37" s="1175"/>
      <c r="F37" s="36">
        <v>1.28</v>
      </c>
      <c r="G37" s="37">
        <v>1.89</v>
      </c>
      <c r="H37" s="37">
        <v>1.39</v>
      </c>
      <c r="I37" s="37">
        <v>1.1299999999999999</v>
      </c>
      <c r="J37" s="38">
        <v>1.54</v>
      </c>
      <c r="K37" s="22"/>
      <c r="L37" s="22"/>
      <c r="M37" s="22"/>
      <c r="N37" s="22"/>
      <c r="O37" s="22"/>
      <c r="P37" s="22"/>
    </row>
    <row r="38" spans="1:16" ht="39" customHeight="1" x14ac:dyDescent="0.15">
      <c r="A38" s="22"/>
      <c r="B38" s="35"/>
      <c r="C38" s="1173" t="s">
        <v>588</v>
      </c>
      <c r="D38" s="1174"/>
      <c r="E38" s="1175"/>
      <c r="F38" s="36">
        <v>1</v>
      </c>
      <c r="G38" s="37">
        <v>1.64</v>
      </c>
      <c r="H38" s="37">
        <v>0.85</v>
      </c>
      <c r="I38" s="37">
        <v>1.24</v>
      </c>
      <c r="J38" s="38">
        <v>0.77</v>
      </c>
      <c r="K38" s="22"/>
      <c r="L38" s="22"/>
      <c r="M38" s="22"/>
      <c r="N38" s="22"/>
      <c r="O38" s="22"/>
      <c r="P38" s="22"/>
    </row>
    <row r="39" spans="1:16" ht="39" customHeight="1" x14ac:dyDescent="0.15">
      <c r="A39" s="22"/>
      <c r="B39" s="35"/>
      <c r="C39" s="1173" t="s">
        <v>589</v>
      </c>
      <c r="D39" s="1174"/>
      <c r="E39" s="1175"/>
      <c r="F39" s="36">
        <v>0.01</v>
      </c>
      <c r="G39" s="37">
        <v>7.0000000000000007E-2</v>
      </c>
      <c r="H39" s="37">
        <v>0.11</v>
      </c>
      <c r="I39" s="37">
        <v>0.06</v>
      </c>
      <c r="J39" s="38">
        <v>0.36</v>
      </c>
      <c r="K39" s="22"/>
      <c r="L39" s="22"/>
      <c r="M39" s="22"/>
      <c r="N39" s="22"/>
      <c r="O39" s="22"/>
      <c r="P39" s="22"/>
    </row>
    <row r="40" spans="1:16" ht="39" customHeight="1" x14ac:dyDescent="0.15">
      <c r="A40" s="22"/>
      <c r="B40" s="35"/>
      <c r="C40" s="1173" t="s">
        <v>590</v>
      </c>
      <c r="D40" s="1174"/>
      <c r="E40" s="1175"/>
      <c r="F40" s="36">
        <v>0.23</v>
      </c>
      <c r="G40" s="37">
        <v>0.33</v>
      </c>
      <c r="H40" s="37">
        <v>0.34</v>
      </c>
      <c r="I40" s="37">
        <v>0.33</v>
      </c>
      <c r="J40" s="38">
        <v>0.26</v>
      </c>
      <c r="K40" s="22"/>
      <c r="L40" s="22"/>
      <c r="M40" s="22"/>
      <c r="N40" s="22"/>
      <c r="O40" s="22"/>
      <c r="P40" s="22"/>
    </row>
    <row r="41" spans="1:16" ht="39" customHeight="1" x14ac:dyDescent="0.15">
      <c r="A41" s="22"/>
      <c r="B41" s="35"/>
      <c r="C41" s="1173" t="s">
        <v>591</v>
      </c>
      <c r="D41" s="1174"/>
      <c r="E41" s="1175"/>
      <c r="F41" s="36">
        <v>0.27</v>
      </c>
      <c r="G41" s="37">
        <v>0.27</v>
      </c>
      <c r="H41" s="37">
        <v>0.33</v>
      </c>
      <c r="I41" s="37">
        <v>0.32</v>
      </c>
      <c r="J41" s="38">
        <v>0.24</v>
      </c>
      <c r="K41" s="22"/>
      <c r="L41" s="22"/>
      <c r="M41" s="22"/>
      <c r="N41" s="22"/>
      <c r="O41" s="22"/>
      <c r="P41" s="22"/>
    </row>
    <row r="42" spans="1:16" ht="39" customHeight="1" x14ac:dyDescent="0.15">
      <c r="A42" s="22"/>
      <c r="B42" s="39"/>
      <c r="C42" s="1173" t="s">
        <v>592</v>
      </c>
      <c r="D42" s="1174"/>
      <c r="E42" s="1175"/>
      <c r="F42" s="36" t="s">
        <v>530</v>
      </c>
      <c r="G42" s="37" t="s">
        <v>530</v>
      </c>
      <c r="H42" s="37" t="s">
        <v>530</v>
      </c>
      <c r="I42" s="37" t="s">
        <v>530</v>
      </c>
      <c r="J42" s="38" t="s">
        <v>530</v>
      </c>
      <c r="K42" s="22"/>
      <c r="L42" s="22"/>
      <c r="M42" s="22"/>
      <c r="N42" s="22"/>
      <c r="O42" s="22"/>
      <c r="P42" s="22"/>
    </row>
    <row r="43" spans="1:16" ht="39" customHeight="1" thickBot="1" x14ac:dyDescent="0.2">
      <c r="A43" s="22"/>
      <c r="B43" s="40"/>
      <c r="C43" s="1176" t="s">
        <v>593</v>
      </c>
      <c r="D43" s="1177"/>
      <c r="E43" s="1178"/>
      <c r="F43" s="41">
        <v>1.21</v>
      </c>
      <c r="G43" s="42">
        <v>1.57</v>
      </c>
      <c r="H43" s="42">
        <v>6.73</v>
      </c>
      <c r="I43" s="42">
        <v>0.3</v>
      </c>
      <c r="J43" s="43">
        <v>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uFDmE8g3FaVBqdqBcq/uXPyAEqqhCFl6asadlJEltXEARxZw3TkZwNKqf5+YqbqcrMxAzAVVHHO36szY0j8bQ==" saltValue="uB9kG6l1/Np4+VKiILDs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1534</v>
      </c>
      <c r="L45" s="60">
        <v>1301</v>
      </c>
      <c r="M45" s="60">
        <v>1262</v>
      </c>
      <c r="N45" s="60">
        <v>1232</v>
      </c>
      <c r="O45" s="61">
        <v>1468</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530</v>
      </c>
      <c r="L46" s="64" t="s">
        <v>530</v>
      </c>
      <c r="M46" s="64" t="s">
        <v>530</v>
      </c>
      <c r="N46" s="64" t="s">
        <v>530</v>
      </c>
      <c r="O46" s="65" t="s">
        <v>530</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530</v>
      </c>
      <c r="L47" s="64" t="s">
        <v>530</v>
      </c>
      <c r="M47" s="64" t="s">
        <v>530</v>
      </c>
      <c r="N47" s="64" t="s">
        <v>530</v>
      </c>
      <c r="O47" s="65" t="s">
        <v>530</v>
      </c>
      <c r="P47" s="48"/>
      <c r="Q47" s="48"/>
      <c r="R47" s="48"/>
      <c r="S47" s="48"/>
      <c r="T47" s="48"/>
      <c r="U47" s="48"/>
    </row>
    <row r="48" spans="1:21" ht="30.75" customHeight="1" x14ac:dyDescent="0.15">
      <c r="A48" s="48"/>
      <c r="B48" s="1201"/>
      <c r="C48" s="1202"/>
      <c r="D48" s="62"/>
      <c r="E48" s="1183" t="s">
        <v>15</v>
      </c>
      <c r="F48" s="1183"/>
      <c r="G48" s="1183"/>
      <c r="H48" s="1183"/>
      <c r="I48" s="1183"/>
      <c r="J48" s="1184"/>
      <c r="K48" s="63">
        <v>472</v>
      </c>
      <c r="L48" s="64">
        <v>485</v>
      </c>
      <c r="M48" s="64">
        <v>474</v>
      </c>
      <c r="N48" s="64">
        <v>484</v>
      </c>
      <c r="O48" s="65">
        <v>529</v>
      </c>
      <c r="P48" s="48"/>
      <c r="Q48" s="48"/>
      <c r="R48" s="48"/>
      <c r="S48" s="48"/>
      <c r="T48" s="48"/>
      <c r="U48" s="48"/>
    </row>
    <row r="49" spans="1:21" ht="30.75" customHeight="1" x14ac:dyDescent="0.15">
      <c r="A49" s="48"/>
      <c r="B49" s="1201"/>
      <c r="C49" s="1202"/>
      <c r="D49" s="62"/>
      <c r="E49" s="1183" t="s">
        <v>16</v>
      </c>
      <c r="F49" s="1183"/>
      <c r="G49" s="1183"/>
      <c r="H49" s="1183"/>
      <c r="I49" s="1183"/>
      <c r="J49" s="1184"/>
      <c r="K49" s="63">
        <v>40</v>
      </c>
      <c r="L49" s="64">
        <v>68</v>
      </c>
      <c r="M49" s="64">
        <v>116</v>
      </c>
      <c r="N49" s="64">
        <v>124</v>
      </c>
      <c r="O49" s="65">
        <v>123</v>
      </c>
      <c r="P49" s="48"/>
      <c r="Q49" s="48"/>
      <c r="R49" s="48"/>
      <c r="S49" s="48"/>
      <c r="T49" s="48"/>
      <c r="U49" s="48"/>
    </row>
    <row r="50" spans="1:21" ht="30.75" customHeight="1" x14ac:dyDescent="0.15">
      <c r="A50" s="48"/>
      <c r="B50" s="1201"/>
      <c r="C50" s="1202"/>
      <c r="D50" s="62"/>
      <c r="E50" s="1183" t="s">
        <v>17</v>
      </c>
      <c r="F50" s="1183"/>
      <c r="G50" s="1183"/>
      <c r="H50" s="1183"/>
      <c r="I50" s="1183"/>
      <c r="J50" s="1184"/>
      <c r="K50" s="63">
        <v>7</v>
      </c>
      <c r="L50" s="64">
        <v>7</v>
      </c>
      <c r="M50" s="64">
        <v>12</v>
      </c>
      <c r="N50" s="64">
        <v>5</v>
      </c>
      <c r="O50" s="65">
        <v>2</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t="s">
        <v>530</v>
      </c>
      <c r="N51" s="64" t="s">
        <v>530</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1520</v>
      </c>
      <c r="L52" s="64">
        <v>1354</v>
      </c>
      <c r="M52" s="64">
        <v>1346</v>
      </c>
      <c r="N52" s="64">
        <v>1292</v>
      </c>
      <c r="O52" s="65">
        <v>1499</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533</v>
      </c>
      <c r="L53" s="69">
        <v>507</v>
      </c>
      <c r="M53" s="69">
        <v>518</v>
      </c>
      <c r="N53" s="69">
        <v>553</v>
      </c>
      <c r="O53" s="70">
        <v>623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uL/Mjf9iZDqslT4Kgrp/EIsSj8PeeYkp8DPvAl8v2hEZFCJmTU0hhrH+h0WOSEfvWJv2BU+zE9u1wRLEadWQ==" saltValue="N+0CqTKGn51DhxJNIjPp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19" t="s">
        <v>30</v>
      </c>
      <c r="C41" s="1220"/>
      <c r="D41" s="102"/>
      <c r="E41" s="1221" t="s">
        <v>31</v>
      </c>
      <c r="F41" s="1221"/>
      <c r="G41" s="1221"/>
      <c r="H41" s="1222"/>
      <c r="I41" s="351">
        <v>10701</v>
      </c>
      <c r="J41" s="352">
        <v>11219</v>
      </c>
      <c r="K41" s="352">
        <v>11404</v>
      </c>
      <c r="L41" s="352">
        <v>12014</v>
      </c>
      <c r="M41" s="353">
        <v>11282</v>
      </c>
    </row>
    <row r="42" spans="2:13" ht="27.75" customHeight="1" x14ac:dyDescent="0.15">
      <c r="B42" s="1209"/>
      <c r="C42" s="1210"/>
      <c r="D42" s="103"/>
      <c r="E42" s="1213" t="s">
        <v>32</v>
      </c>
      <c r="F42" s="1213"/>
      <c r="G42" s="1213"/>
      <c r="H42" s="1214"/>
      <c r="I42" s="354">
        <v>88</v>
      </c>
      <c r="J42" s="355">
        <v>71</v>
      </c>
      <c r="K42" s="355">
        <v>56</v>
      </c>
      <c r="L42" s="355">
        <v>42</v>
      </c>
      <c r="M42" s="356">
        <v>34</v>
      </c>
    </row>
    <row r="43" spans="2:13" ht="27.75" customHeight="1" x14ac:dyDescent="0.15">
      <c r="B43" s="1209"/>
      <c r="C43" s="1210"/>
      <c r="D43" s="103"/>
      <c r="E43" s="1213" t="s">
        <v>33</v>
      </c>
      <c r="F43" s="1213"/>
      <c r="G43" s="1213"/>
      <c r="H43" s="1214"/>
      <c r="I43" s="354">
        <v>4718</v>
      </c>
      <c r="J43" s="355">
        <v>4586</v>
      </c>
      <c r="K43" s="355">
        <v>4285</v>
      </c>
      <c r="L43" s="355">
        <v>4346</v>
      </c>
      <c r="M43" s="356">
        <v>4214</v>
      </c>
    </row>
    <row r="44" spans="2:13" ht="27.75" customHeight="1" x14ac:dyDescent="0.15">
      <c r="B44" s="1209"/>
      <c r="C44" s="1210"/>
      <c r="D44" s="103"/>
      <c r="E44" s="1213" t="s">
        <v>34</v>
      </c>
      <c r="F44" s="1213"/>
      <c r="G44" s="1213"/>
      <c r="H44" s="1214"/>
      <c r="I44" s="354">
        <v>1182</v>
      </c>
      <c r="J44" s="355">
        <v>1194</v>
      </c>
      <c r="K44" s="355">
        <v>1131</v>
      </c>
      <c r="L44" s="355">
        <v>988</v>
      </c>
      <c r="M44" s="356">
        <v>907</v>
      </c>
    </row>
    <row r="45" spans="2:13" ht="27.75" customHeight="1" x14ac:dyDescent="0.15">
      <c r="B45" s="1209"/>
      <c r="C45" s="1210"/>
      <c r="D45" s="103"/>
      <c r="E45" s="1213" t="s">
        <v>35</v>
      </c>
      <c r="F45" s="1213"/>
      <c r="G45" s="1213"/>
      <c r="H45" s="1214"/>
      <c r="I45" s="354">
        <v>2345</v>
      </c>
      <c r="J45" s="355">
        <v>1229</v>
      </c>
      <c r="K45" s="355">
        <v>2382</v>
      </c>
      <c r="L45" s="355">
        <v>2452</v>
      </c>
      <c r="M45" s="356">
        <v>2354</v>
      </c>
    </row>
    <row r="46" spans="2:13" ht="27.75" customHeight="1" x14ac:dyDescent="0.15">
      <c r="B46" s="1209"/>
      <c r="C46" s="1210"/>
      <c r="D46" s="104"/>
      <c r="E46" s="1213" t="s">
        <v>36</v>
      </c>
      <c r="F46" s="1213"/>
      <c r="G46" s="1213"/>
      <c r="H46" s="1214"/>
      <c r="I46" s="354" t="s">
        <v>530</v>
      </c>
      <c r="J46" s="355" t="s">
        <v>530</v>
      </c>
      <c r="K46" s="355" t="s">
        <v>530</v>
      </c>
      <c r="L46" s="355" t="s">
        <v>530</v>
      </c>
      <c r="M46" s="356" t="s">
        <v>530</v>
      </c>
    </row>
    <row r="47" spans="2:13" ht="27.75" customHeight="1" x14ac:dyDescent="0.15">
      <c r="B47" s="1209"/>
      <c r="C47" s="1210"/>
      <c r="D47" s="105"/>
      <c r="E47" s="1223" t="s">
        <v>37</v>
      </c>
      <c r="F47" s="1224"/>
      <c r="G47" s="1224"/>
      <c r="H47" s="1225"/>
      <c r="I47" s="354" t="s">
        <v>530</v>
      </c>
      <c r="J47" s="355" t="s">
        <v>530</v>
      </c>
      <c r="K47" s="355" t="s">
        <v>530</v>
      </c>
      <c r="L47" s="355" t="s">
        <v>530</v>
      </c>
      <c r="M47" s="356" t="s">
        <v>530</v>
      </c>
    </row>
    <row r="48" spans="2:13" ht="27.75" customHeight="1" x14ac:dyDescent="0.15">
      <c r="B48" s="1209"/>
      <c r="C48" s="1210"/>
      <c r="D48" s="103"/>
      <c r="E48" s="1213" t="s">
        <v>38</v>
      </c>
      <c r="F48" s="1213"/>
      <c r="G48" s="1213"/>
      <c r="H48" s="1214"/>
      <c r="I48" s="354" t="s">
        <v>530</v>
      </c>
      <c r="J48" s="355" t="s">
        <v>530</v>
      </c>
      <c r="K48" s="355" t="s">
        <v>530</v>
      </c>
      <c r="L48" s="355" t="s">
        <v>530</v>
      </c>
      <c r="M48" s="356" t="s">
        <v>530</v>
      </c>
    </row>
    <row r="49" spans="2:13" ht="27.75" customHeight="1" x14ac:dyDescent="0.15">
      <c r="B49" s="1211"/>
      <c r="C49" s="1212"/>
      <c r="D49" s="103"/>
      <c r="E49" s="1213" t="s">
        <v>39</v>
      </c>
      <c r="F49" s="1213"/>
      <c r="G49" s="1213"/>
      <c r="H49" s="1214"/>
      <c r="I49" s="354" t="s">
        <v>530</v>
      </c>
      <c r="J49" s="355" t="s">
        <v>530</v>
      </c>
      <c r="K49" s="355" t="s">
        <v>530</v>
      </c>
      <c r="L49" s="355" t="s">
        <v>530</v>
      </c>
      <c r="M49" s="356" t="s">
        <v>530</v>
      </c>
    </row>
    <row r="50" spans="2:13" ht="27.75" customHeight="1" x14ac:dyDescent="0.15">
      <c r="B50" s="1207" t="s">
        <v>40</v>
      </c>
      <c r="C50" s="1208"/>
      <c r="D50" s="106"/>
      <c r="E50" s="1213" t="s">
        <v>41</v>
      </c>
      <c r="F50" s="1213"/>
      <c r="G50" s="1213"/>
      <c r="H50" s="1214"/>
      <c r="I50" s="354">
        <v>5679</v>
      </c>
      <c r="J50" s="355">
        <v>5884</v>
      </c>
      <c r="K50" s="355">
        <v>6129</v>
      </c>
      <c r="L50" s="355">
        <v>6364</v>
      </c>
      <c r="M50" s="356">
        <v>6831</v>
      </c>
    </row>
    <row r="51" spans="2:13" ht="27.75" customHeight="1" x14ac:dyDescent="0.15">
      <c r="B51" s="1209"/>
      <c r="C51" s="1210"/>
      <c r="D51" s="103"/>
      <c r="E51" s="1213" t="s">
        <v>42</v>
      </c>
      <c r="F51" s="1213"/>
      <c r="G51" s="1213"/>
      <c r="H51" s="1214"/>
      <c r="I51" s="354">
        <v>76</v>
      </c>
      <c r="J51" s="355">
        <v>61</v>
      </c>
      <c r="K51" s="355">
        <v>46</v>
      </c>
      <c r="L51" s="355">
        <v>33</v>
      </c>
      <c r="M51" s="356">
        <v>22</v>
      </c>
    </row>
    <row r="52" spans="2:13" ht="27.75" customHeight="1" x14ac:dyDescent="0.15">
      <c r="B52" s="1211"/>
      <c r="C52" s="1212"/>
      <c r="D52" s="103"/>
      <c r="E52" s="1213" t="s">
        <v>43</v>
      </c>
      <c r="F52" s="1213"/>
      <c r="G52" s="1213"/>
      <c r="H52" s="1214"/>
      <c r="I52" s="354">
        <v>11412</v>
      </c>
      <c r="J52" s="355">
        <v>11139</v>
      </c>
      <c r="K52" s="355">
        <v>11002</v>
      </c>
      <c r="L52" s="355">
        <v>11545</v>
      </c>
      <c r="M52" s="356">
        <v>11061</v>
      </c>
    </row>
    <row r="53" spans="2:13" ht="27.75" customHeight="1" thickBot="1" x14ac:dyDescent="0.2">
      <c r="B53" s="1215" t="s">
        <v>44</v>
      </c>
      <c r="C53" s="1216"/>
      <c r="D53" s="107"/>
      <c r="E53" s="1217" t="s">
        <v>45</v>
      </c>
      <c r="F53" s="1217"/>
      <c r="G53" s="1217"/>
      <c r="H53" s="1218"/>
      <c r="I53" s="357">
        <v>1867</v>
      </c>
      <c r="J53" s="358">
        <v>1216</v>
      </c>
      <c r="K53" s="358">
        <v>2080</v>
      </c>
      <c r="L53" s="358">
        <v>1900</v>
      </c>
      <c r="M53" s="359">
        <v>878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qdueR+fKrCU885MwTHubmOyXf2u9cmR5wkBJKXfUNsiVlBfGrDXxGOIjQzIIFJ6HjHW/Qoxz81OZihuVr2cBQ==" saltValue="mqJe0rz7HzuMEDCmDxbw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574</v>
      </c>
      <c r="G54" s="116" t="s">
        <v>575</v>
      </c>
      <c r="H54" s="117" t="s">
        <v>576</v>
      </c>
    </row>
    <row r="55" spans="2:8" ht="52.5" customHeight="1" x14ac:dyDescent="0.15">
      <c r="B55" s="118"/>
      <c r="C55" s="1234" t="s">
        <v>48</v>
      </c>
      <c r="D55" s="1234"/>
      <c r="E55" s="1235"/>
      <c r="F55" s="119">
        <v>3343</v>
      </c>
      <c r="G55" s="119">
        <v>3281</v>
      </c>
      <c r="H55" s="120">
        <v>3281</v>
      </c>
    </row>
    <row r="56" spans="2:8" ht="52.5" customHeight="1" x14ac:dyDescent="0.15">
      <c r="B56" s="121"/>
      <c r="C56" s="1236" t="s">
        <v>49</v>
      </c>
      <c r="D56" s="1236"/>
      <c r="E56" s="1237"/>
      <c r="F56" s="122">
        <v>236</v>
      </c>
      <c r="G56" s="122">
        <v>436</v>
      </c>
      <c r="H56" s="123">
        <v>503</v>
      </c>
    </row>
    <row r="57" spans="2:8" ht="53.25" customHeight="1" x14ac:dyDescent="0.15">
      <c r="B57" s="121"/>
      <c r="C57" s="1238" t="s">
        <v>50</v>
      </c>
      <c r="D57" s="1238"/>
      <c r="E57" s="1239"/>
      <c r="F57" s="124">
        <v>3847</v>
      </c>
      <c r="G57" s="124">
        <v>3944</v>
      </c>
      <c r="H57" s="125">
        <v>4646</v>
      </c>
    </row>
    <row r="58" spans="2:8" ht="45.75" customHeight="1" x14ac:dyDescent="0.15">
      <c r="B58" s="126"/>
      <c r="C58" s="1226" t="s">
        <v>627</v>
      </c>
      <c r="D58" s="1227"/>
      <c r="E58" s="1228"/>
      <c r="F58" s="127">
        <v>1637</v>
      </c>
      <c r="G58" s="127">
        <v>1637</v>
      </c>
      <c r="H58" s="128">
        <v>1604</v>
      </c>
    </row>
    <row r="59" spans="2:8" ht="45.75" customHeight="1" x14ac:dyDescent="0.15">
      <c r="B59" s="126"/>
      <c r="C59" s="1226" t="s">
        <v>628</v>
      </c>
      <c r="D59" s="1227"/>
      <c r="E59" s="1228"/>
      <c r="F59" s="127">
        <v>815</v>
      </c>
      <c r="G59" s="127">
        <v>839</v>
      </c>
      <c r="H59" s="128">
        <v>1392</v>
      </c>
    </row>
    <row r="60" spans="2:8" ht="45.75" customHeight="1" x14ac:dyDescent="0.15">
      <c r="B60" s="126"/>
      <c r="C60" s="1226" t="s">
        <v>629</v>
      </c>
      <c r="D60" s="1227"/>
      <c r="E60" s="1228"/>
      <c r="F60" s="127">
        <v>502</v>
      </c>
      <c r="G60" s="127">
        <v>564</v>
      </c>
      <c r="H60" s="128">
        <v>634</v>
      </c>
    </row>
    <row r="61" spans="2:8" ht="45.75" customHeight="1" x14ac:dyDescent="0.15">
      <c r="B61" s="126"/>
      <c r="C61" s="1226" t="s">
        <v>630</v>
      </c>
      <c r="D61" s="1227"/>
      <c r="E61" s="1228"/>
      <c r="F61" s="127">
        <v>295</v>
      </c>
      <c r="G61" s="127">
        <v>295</v>
      </c>
      <c r="H61" s="128">
        <v>385</v>
      </c>
    </row>
    <row r="62" spans="2:8" ht="45.75" customHeight="1" thickBot="1" x14ac:dyDescent="0.2">
      <c r="B62" s="129"/>
      <c r="C62" s="1229" t="s">
        <v>631</v>
      </c>
      <c r="D62" s="1230"/>
      <c r="E62" s="1231"/>
      <c r="F62" s="130">
        <v>95</v>
      </c>
      <c r="G62" s="130">
        <v>115</v>
      </c>
      <c r="H62" s="131">
        <v>115</v>
      </c>
    </row>
    <row r="63" spans="2:8" ht="52.5" customHeight="1" thickBot="1" x14ac:dyDescent="0.2">
      <c r="B63" s="132"/>
      <c r="C63" s="1232" t="s">
        <v>51</v>
      </c>
      <c r="D63" s="1232"/>
      <c r="E63" s="1233"/>
      <c r="F63" s="133">
        <v>7426</v>
      </c>
      <c r="G63" s="133">
        <v>7661</v>
      </c>
      <c r="H63" s="134">
        <v>8431</v>
      </c>
    </row>
    <row r="64" spans="2:8" x14ac:dyDescent="0.15"/>
  </sheetData>
  <sheetProtection algorithmName="SHA-512" hashValue="0b0JhbBUmvvdUgl5aka3nMM3xGl/efziOR5kMdfJE04iflaYmGLJ16epgTBo58310iCAd1Nq5P8YnA2ncGFYQA==" saltValue="76MPBCj2pZ6ZBnVMaD+H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C1" zoomScale="85" zoomScaleNormal="85" zoomScaleSheetLayoutView="55" workbookViewId="0">
      <selection activeCell="AN43" sqref="AN43:DC47"/>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634</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635</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636</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637</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572</v>
      </c>
      <c r="BQ50" s="1273"/>
      <c r="BR50" s="1273"/>
      <c r="BS50" s="1273"/>
      <c r="BT50" s="1273"/>
      <c r="BU50" s="1273"/>
      <c r="BV50" s="1273"/>
      <c r="BW50" s="1273"/>
      <c r="BX50" s="1273" t="s">
        <v>573</v>
      </c>
      <c r="BY50" s="1273"/>
      <c r="BZ50" s="1273"/>
      <c r="CA50" s="1273"/>
      <c r="CB50" s="1273"/>
      <c r="CC50" s="1273"/>
      <c r="CD50" s="1273"/>
      <c r="CE50" s="1273"/>
      <c r="CF50" s="1273" t="s">
        <v>574</v>
      </c>
      <c r="CG50" s="1273"/>
      <c r="CH50" s="1273"/>
      <c r="CI50" s="1273"/>
      <c r="CJ50" s="1273"/>
      <c r="CK50" s="1273"/>
      <c r="CL50" s="1273"/>
      <c r="CM50" s="1273"/>
      <c r="CN50" s="1273" t="s">
        <v>575</v>
      </c>
      <c r="CO50" s="1273"/>
      <c r="CP50" s="1273"/>
      <c r="CQ50" s="1273"/>
      <c r="CR50" s="1273"/>
      <c r="CS50" s="1273"/>
      <c r="CT50" s="1273"/>
      <c r="CU50" s="1273"/>
      <c r="CV50" s="1273" t="s">
        <v>576</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638</v>
      </c>
      <c r="AO51" s="1277"/>
      <c r="AP51" s="1277"/>
      <c r="AQ51" s="1277"/>
      <c r="AR51" s="1277"/>
      <c r="AS51" s="1277"/>
      <c r="AT51" s="1277"/>
      <c r="AU51" s="1277"/>
      <c r="AV51" s="1277"/>
      <c r="AW51" s="1277"/>
      <c r="AX51" s="1277"/>
      <c r="AY51" s="1277"/>
      <c r="AZ51" s="1277"/>
      <c r="BA51" s="1277"/>
      <c r="BB51" s="1277" t="s">
        <v>639</v>
      </c>
      <c r="BC51" s="1277"/>
      <c r="BD51" s="1277"/>
      <c r="BE51" s="1277"/>
      <c r="BF51" s="1277"/>
      <c r="BG51" s="1277"/>
      <c r="BH51" s="1277"/>
      <c r="BI51" s="1277"/>
      <c r="BJ51" s="1277"/>
      <c r="BK51" s="1277"/>
      <c r="BL51" s="1277"/>
      <c r="BM51" s="1277"/>
      <c r="BN51" s="1277"/>
      <c r="BO51" s="1277"/>
      <c r="BP51" s="1278">
        <v>33</v>
      </c>
      <c r="BQ51" s="1278"/>
      <c r="BR51" s="1278"/>
      <c r="BS51" s="1278"/>
      <c r="BT51" s="1278"/>
      <c r="BU51" s="1278"/>
      <c r="BV51" s="1278"/>
      <c r="BW51" s="1278"/>
      <c r="BX51" s="1278">
        <v>21.8</v>
      </c>
      <c r="BY51" s="1278"/>
      <c r="BZ51" s="1278"/>
      <c r="CA51" s="1278"/>
      <c r="CB51" s="1278"/>
      <c r="CC51" s="1278"/>
      <c r="CD51" s="1278"/>
      <c r="CE51" s="1278"/>
      <c r="CF51" s="1278">
        <v>38.299999999999997</v>
      </c>
      <c r="CG51" s="1278"/>
      <c r="CH51" s="1278"/>
      <c r="CI51" s="1278"/>
      <c r="CJ51" s="1278"/>
      <c r="CK51" s="1278"/>
      <c r="CL51" s="1278"/>
      <c r="CM51" s="1278"/>
      <c r="CN51" s="1278">
        <v>33.299999999999997</v>
      </c>
      <c r="CO51" s="1278"/>
      <c r="CP51" s="1278"/>
      <c r="CQ51" s="1278"/>
      <c r="CR51" s="1278"/>
      <c r="CS51" s="1278"/>
      <c r="CT51" s="1278"/>
      <c r="CU51" s="1278"/>
      <c r="CV51" s="1278">
        <v>14.6</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640</v>
      </c>
      <c r="BC53" s="1277"/>
      <c r="BD53" s="1277"/>
      <c r="BE53" s="1277"/>
      <c r="BF53" s="1277"/>
      <c r="BG53" s="1277"/>
      <c r="BH53" s="1277"/>
      <c r="BI53" s="1277"/>
      <c r="BJ53" s="1277"/>
      <c r="BK53" s="1277"/>
      <c r="BL53" s="1277"/>
      <c r="BM53" s="1277"/>
      <c r="BN53" s="1277"/>
      <c r="BO53" s="1277"/>
      <c r="BP53" s="1278">
        <v>46.4</v>
      </c>
      <c r="BQ53" s="1278"/>
      <c r="BR53" s="1278"/>
      <c r="BS53" s="1278"/>
      <c r="BT53" s="1278"/>
      <c r="BU53" s="1278"/>
      <c r="BV53" s="1278"/>
      <c r="BW53" s="1278"/>
      <c r="BX53" s="1278">
        <v>44.1</v>
      </c>
      <c r="BY53" s="1278"/>
      <c r="BZ53" s="1278"/>
      <c r="CA53" s="1278"/>
      <c r="CB53" s="1278"/>
      <c r="CC53" s="1278"/>
      <c r="CD53" s="1278"/>
      <c r="CE53" s="1278"/>
      <c r="CF53" s="1278">
        <v>46</v>
      </c>
      <c r="CG53" s="1278"/>
      <c r="CH53" s="1278"/>
      <c r="CI53" s="1278"/>
      <c r="CJ53" s="1278"/>
      <c r="CK53" s="1278"/>
      <c r="CL53" s="1278"/>
      <c r="CM53" s="1278"/>
      <c r="CN53" s="1278">
        <v>47.4</v>
      </c>
      <c r="CO53" s="1278"/>
      <c r="CP53" s="1278"/>
      <c r="CQ53" s="1278"/>
      <c r="CR53" s="1278"/>
      <c r="CS53" s="1278"/>
      <c r="CT53" s="1278"/>
      <c r="CU53" s="1278"/>
      <c r="CV53" s="1278">
        <v>49</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641</v>
      </c>
      <c r="AO55" s="1273"/>
      <c r="AP55" s="1273"/>
      <c r="AQ55" s="1273"/>
      <c r="AR55" s="1273"/>
      <c r="AS55" s="1273"/>
      <c r="AT55" s="1273"/>
      <c r="AU55" s="1273"/>
      <c r="AV55" s="1273"/>
      <c r="AW55" s="1273"/>
      <c r="AX55" s="1273"/>
      <c r="AY55" s="1273"/>
      <c r="AZ55" s="1273"/>
      <c r="BA55" s="1273"/>
      <c r="BB55" s="1277" t="s">
        <v>639</v>
      </c>
      <c r="BC55" s="1277"/>
      <c r="BD55" s="1277"/>
      <c r="BE55" s="1277"/>
      <c r="BF55" s="1277"/>
      <c r="BG55" s="1277"/>
      <c r="BH55" s="1277"/>
      <c r="BI55" s="1277"/>
      <c r="BJ55" s="1277"/>
      <c r="BK55" s="1277"/>
      <c r="BL55" s="1277"/>
      <c r="BM55" s="1277"/>
      <c r="BN55" s="1277"/>
      <c r="BO55" s="1277"/>
      <c r="BP55" s="1278">
        <v>32.799999999999997</v>
      </c>
      <c r="BQ55" s="1278"/>
      <c r="BR55" s="1278"/>
      <c r="BS55" s="1278"/>
      <c r="BT55" s="1278"/>
      <c r="BU55" s="1278"/>
      <c r="BV55" s="1278"/>
      <c r="BW55" s="1278"/>
      <c r="BX55" s="1278">
        <v>20.9</v>
      </c>
      <c r="BY55" s="1278"/>
      <c r="BZ55" s="1278"/>
      <c r="CA55" s="1278"/>
      <c r="CB55" s="1278"/>
      <c r="CC55" s="1278"/>
      <c r="CD55" s="1278"/>
      <c r="CE55" s="1278"/>
      <c r="CF55" s="1278">
        <v>21</v>
      </c>
      <c r="CG55" s="1278"/>
      <c r="CH55" s="1278"/>
      <c r="CI55" s="1278"/>
      <c r="CJ55" s="1278"/>
      <c r="CK55" s="1278"/>
      <c r="CL55" s="1278"/>
      <c r="CM55" s="1278"/>
      <c r="CN55" s="1278">
        <v>23.5</v>
      </c>
      <c r="CO55" s="1278"/>
      <c r="CP55" s="1278"/>
      <c r="CQ55" s="1278"/>
      <c r="CR55" s="1278"/>
      <c r="CS55" s="1278"/>
      <c r="CT55" s="1278"/>
      <c r="CU55" s="1278"/>
      <c r="CV55" s="1278">
        <v>8.5</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640</v>
      </c>
      <c r="BC57" s="1277"/>
      <c r="BD57" s="1277"/>
      <c r="BE57" s="1277"/>
      <c r="BF57" s="1277"/>
      <c r="BG57" s="1277"/>
      <c r="BH57" s="1277"/>
      <c r="BI57" s="1277"/>
      <c r="BJ57" s="1277"/>
      <c r="BK57" s="1277"/>
      <c r="BL57" s="1277"/>
      <c r="BM57" s="1277"/>
      <c r="BN57" s="1277"/>
      <c r="BO57" s="1277"/>
      <c r="BP57" s="1278">
        <v>58.9</v>
      </c>
      <c r="BQ57" s="1278"/>
      <c r="BR57" s="1278"/>
      <c r="BS57" s="1278"/>
      <c r="BT57" s="1278"/>
      <c r="BU57" s="1278"/>
      <c r="BV57" s="1278"/>
      <c r="BW57" s="1278"/>
      <c r="BX57" s="1278">
        <v>60.5</v>
      </c>
      <c r="BY57" s="1278"/>
      <c r="BZ57" s="1278"/>
      <c r="CA57" s="1278"/>
      <c r="CB57" s="1278"/>
      <c r="CC57" s="1278"/>
      <c r="CD57" s="1278"/>
      <c r="CE57" s="1278"/>
      <c r="CF57" s="1278">
        <v>61.5</v>
      </c>
      <c r="CG57" s="1278"/>
      <c r="CH57" s="1278"/>
      <c r="CI57" s="1278"/>
      <c r="CJ57" s="1278"/>
      <c r="CK57" s="1278"/>
      <c r="CL57" s="1278"/>
      <c r="CM57" s="1278"/>
      <c r="CN57" s="1278">
        <v>61.9</v>
      </c>
      <c r="CO57" s="1278"/>
      <c r="CP57" s="1278"/>
      <c r="CQ57" s="1278"/>
      <c r="CR57" s="1278"/>
      <c r="CS57" s="1278"/>
      <c r="CT57" s="1278"/>
      <c r="CU57" s="1278"/>
      <c r="CV57" s="1278">
        <v>62.1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642</v>
      </c>
    </row>
    <row r="64" spans="1:109" x14ac:dyDescent="0.15">
      <c r="B64" s="1248"/>
      <c r="G64" s="1255"/>
      <c r="I64" s="1288"/>
      <c r="J64" s="1288"/>
      <c r="K64" s="1288"/>
      <c r="L64" s="1288"/>
      <c r="M64" s="1288"/>
      <c r="N64" s="1289"/>
      <c r="AM64" s="1255"/>
      <c r="AN64" s="1255" t="s">
        <v>635</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643</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637</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572</v>
      </c>
      <c r="BQ72" s="1273"/>
      <c r="BR72" s="1273"/>
      <c r="BS72" s="1273"/>
      <c r="BT72" s="1273"/>
      <c r="BU72" s="1273"/>
      <c r="BV72" s="1273"/>
      <c r="BW72" s="1273"/>
      <c r="BX72" s="1273" t="s">
        <v>573</v>
      </c>
      <c r="BY72" s="1273"/>
      <c r="BZ72" s="1273"/>
      <c r="CA72" s="1273"/>
      <c r="CB72" s="1273"/>
      <c r="CC72" s="1273"/>
      <c r="CD72" s="1273"/>
      <c r="CE72" s="1273"/>
      <c r="CF72" s="1273" t="s">
        <v>574</v>
      </c>
      <c r="CG72" s="1273"/>
      <c r="CH72" s="1273"/>
      <c r="CI72" s="1273"/>
      <c r="CJ72" s="1273"/>
      <c r="CK72" s="1273"/>
      <c r="CL72" s="1273"/>
      <c r="CM72" s="1273"/>
      <c r="CN72" s="1273" t="s">
        <v>575</v>
      </c>
      <c r="CO72" s="1273"/>
      <c r="CP72" s="1273"/>
      <c r="CQ72" s="1273"/>
      <c r="CR72" s="1273"/>
      <c r="CS72" s="1273"/>
      <c r="CT72" s="1273"/>
      <c r="CU72" s="1273"/>
      <c r="CV72" s="1273" t="s">
        <v>576</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638</v>
      </c>
      <c r="AO73" s="1277"/>
      <c r="AP73" s="1277"/>
      <c r="AQ73" s="1277"/>
      <c r="AR73" s="1277"/>
      <c r="AS73" s="1277"/>
      <c r="AT73" s="1277"/>
      <c r="AU73" s="1277"/>
      <c r="AV73" s="1277"/>
      <c r="AW73" s="1277"/>
      <c r="AX73" s="1277"/>
      <c r="AY73" s="1277"/>
      <c r="AZ73" s="1277"/>
      <c r="BA73" s="1277"/>
      <c r="BB73" s="1277" t="s">
        <v>639</v>
      </c>
      <c r="BC73" s="1277"/>
      <c r="BD73" s="1277"/>
      <c r="BE73" s="1277"/>
      <c r="BF73" s="1277"/>
      <c r="BG73" s="1277"/>
      <c r="BH73" s="1277"/>
      <c r="BI73" s="1277"/>
      <c r="BJ73" s="1277"/>
      <c r="BK73" s="1277"/>
      <c r="BL73" s="1277"/>
      <c r="BM73" s="1277"/>
      <c r="BN73" s="1277"/>
      <c r="BO73" s="1277"/>
      <c r="BP73" s="1278">
        <v>33</v>
      </c>
      <c r="BQ73" s="1278"/>
      <c r="BR73" s="1278"/>
      <c r="BS73" s="1278"/>
      <c r="BT73" s="1278"/>
      <c r="BU73" s="1278"/>
      <c r="BV73" s="1278"/>
      <c r="BW73" s="1278"/>
      <c r="BX73" s="1278">
        <v>21.8</v>
      </c>
      <c r="BY73" s="1278"/>
      <c r="BZ73" s="1278"/>
      <c r="CA73" s="1278"/>
      <c r="CB73" s="1278"/>
      <c r="CC73" s="1278"/>
      <c r="CD73" s="1278"/>
      <c r="CE73" s="1278"/>
      <c r="CF73" s="1278">
        <v>38.299999999999997</v>
      </c>
      <c r="CG73" s="1278"/>
      <c r="CH73" s="1278"/>
      <c r="CI73" s="1278"/>
      <c r="CJ73" s="1278"/>
      <c r="CK73" s="1278"/>
      <c r="CL73" s="1278"/>
      <c r="CM73" s="1278"/>
      <c r="CN73" s="1278">
        <v>33.299999999999997</v>
      </c>
      <c r="CO73" s="1278"/>
      <c r="CP73" s="1278"/>
      <c r="CQ73" s="1278"/>
      <c r="CR73" s="1278"/>
      <c r="CS73" s="1278"/>
      <c r="CT73" s="1278"/>
      <c r="CU73" s="1278"/>
      <c r="CV73" s="1278">
        <v>14.6</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644</v>
      </c>
      <c r="BC75" s="1277"/>
      <c r="BD75" s="1277"/>
      <c r="BE75" s="1277"/>
      <c r="BF75" s="1277"/>
      <c r="BG75" s="1277"/>
      <c r="BH75" s="1277"/>
      <c r="BI75" s="1277"/>
      <c r="BJ75" s="1277"/>
      <c r="BK75" s="1277"/>
      <c r="BL75" s="1277"/>
      <c r="BM75" s="1277"/>
      <c r="BN75" s="1277"/>
      <c r="BO75" s="1277"/>
      <c r="BP75" s="1278">
        <v>10.5</v>
      </c>
      <c r="BQ75" s="1278"/>
      <c r="BR75" s="1278"/>
      <c r="BS75" s="1278"/>
      <c r="BT75" s="1278"/>
      <c r="BU75" s="1278"/>
      <c r="BV75" s="1278"/>
      <c r="BW75" s="1278"/>
      <c r="BX75" s="1278">
        <v>10.1</v>
      </c>
      <c r="BY75" s="1278"/>
      <c r="BZ75" s="1278"/>
      <c r="CA75" s="1278"/>
      <c r="CB75" s="1278"/>
      <c r="CC75" s="1278"/>
      <c r="CD75" s="1278"/>
      <c r="CE75" s="1278"/>
      <c r="CF75" s="1278">
        <v>9.3000000000000007</v>
      </c>
      <c r="CG75" s="1278"/>
      <c r="CH75" s="1278"/>
      <c r="CI75" s="1278"/>
      <c r="CJ75" s="1278"/>
      <c r="CK75" s="1278"/>
      <c r="CL75" s="1278"/>
      <c r="CM75" s="1278"/>
      <c r="CN75" s="1278">
        <v>9.4</v>
      </c>
      <c r="CO75" s="1278"/>
      <c r="CP75" s="1278"/>
      <c r="CQ75" s="1278"/>
      <c r="CR75" s="1278"/>
      <c r="CS75" s="1278"/>
      <c r="CT75" s="1278"/>
      <c r="CU75" s="1278"/>
      <c r="CV75" s="1278">
        <v>9.8000000000000007</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641</v>
      </c>
      <c r="AO77" s="1273"/>
      <c r="AP77" s="1273"/>
      <c r="AQ77" s="1273"/>
      <c r="AR77" s="1273"/>
      <c r="AS77" s="1273"/>
      <c r="AT77" s="1273"/>
      <c r="AU77" s="1273"/>
      <c r="AV77" s="1273"/>
      <c r="AW77" s="1273"/>
      <c r="AX77" s="1273"/>
      <c r="AY77" s="1273"/>
      <c r="AZ77" s="1273"/>
      <c r="BA77" s="1273"/>
      <c r="BB77" s="1277" t="s">
        <v>639</v>
      </c>
      <c r="BC77" s="1277"/>
      <c r="BD77" s="1277"/>
      <c r="BE77" s="1277"/>
      <c r="BF77" s="1277"/>
      <c r="BG77" s="1277"/>
      <c r="BH77" s="1277"/>
      <c r="BI77" s="1277"/>
      <c r="BJ77" s="1277"/>
      <c r="BK77" s="1277"/>
      <c r="BL77" s="1277"/>
      <c r="BM77" s="1277"/>
      <c r="BN77" s="1277"/>
      <c r="BO77" s="1277"/>
      <c r="BP77" s="1278">
        <v>32.799999999999997</v>
      </c>
      <c r="BQ77" s="1278"/>
      <c r="BR77" s="1278"/>
      <c r="BS77" s="1278"/>
      <c r="BT77" s="1278"/>
      <c r="BU77" s="1278"/>
      <c r="BV77" s="1278"/>
      <c r="BW77" s="1278"/>
      <c r="BX77" s="1278">
        <v>20.9</v>
      </c>
      <c r="BY77" s="1278"/>
      <c r="BZ77" s="1278"/>
      <c r="CA77" s="1278"/>
      <c r="CB77" s="1278"/>
      <c r="CC77" s="1278"/>
      <c r="CD77" s="1278"/>
      <c r="CE77" s="1278"/>
      <c r="CF77" s="1278">
        <v>21</v>
      </c>
      <c r="CG77" s="1278"/>
      <c r="CH77" s="1278"/>
      <c r="CI77" s="1278"/>
      <c r="CJ77" s="1278"/>
      <c r="CK77" s="1278"/>
      <c r="CL77" s="1278"/>
      <c r="CM77" s="1278"/>
      <c r="CN77" s="1278">
        <v>23.5</v>
      </c>
      <c r="CO77" s="1278"/>
      <c r="CP77" s="1278"/>
      <c r="CQ77" s="1278"/>
      <c r="CR77" s="1278"/>
      <c r="CS77" s="1278"/>
      <c r="CT77" s="1278"/>
      <c r="CU77" s="1278"/>
      <c r="CV77" s="1278">
        <v>8.5</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644</v>
      </c>
      <c r="BC79" s="1277"/>
      <c r="BD79" s="1277"/>
      <c r="BE79" s="1277"/>
      <c r="BF79" s="1277"/>
      <c r="BG79" s="1277"/>
      <c r="BH79" s="1277"/>
      <c r="BI79" s="1277"/>
      <c r="BJ79" s="1277"/>
      <c r="BK79" s="1277"/>
      <c r="BL79" s="1277"/>
      <c r="BM79" s="1277"/>
      <c r="BN79" s="1277"/>
      <c r="BO79" s="1277"/>
      <c r="BP79" s="1278">
        <v>9.1</v>
      </c>
      <c r="BQ79" s="1278"/>
      <c r="BR79" s="1278"/>
      <c r="BS79" s="1278"/>
      <c r="BT79" s="1278"/>
      <c r="BU79" s="1278"/>
      <c r="BV79" s="1278"/>
      <c r="BW79" s="1278"/>
      <c r="BX79" s="1278">
        <v>9.1</v>
      </c>
      <c r="BY79" s="1278"/>
      <c r="BZ79" s="1278"/>
      <c r="CA79" s="1278"/>
      <c r="CB79" s="1278"/>
      <c r="CC79" s="1278"/>
      <c r="CD79" s="1278"/>
      <c r="CE79" s="1278"/>
      <c r="CF79" s="1278">
        <v>9.1999999999999993</v>
      </c>
      <c r="CG79" s="1278"/>
      <c r="CH79" s="1278"/>
      <c r="CI79" s="1278"/>
      <c r="CJ79" s="1278"/>
      <c r="CK79" s="1278"/>
      <c r="CL79" s="1278"/>
      <c r="CM79" s="1278"/>
      <c r="CN79" s="1278">
        <v>8.6</v>
      </c>
      <c r="CO79" s="1278"/>
      <c r="CP79" s="1278"/>
      <c r="CQ79" s="1278"/>
      <c r="CR79" s="1278"/>
      <c r="CS79" s="1278"/>
      <c r="CT79" s="1278"/>
      <c r="CU79" s="1278"/>
      <c r="CV79" s="1278">
        <v>8.1999999999999993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vMABjW5Y6V9Vbjqthb5KHuExq1/k/kBeHFfWs+KUIYggGMVBZuH0JIPhIFwCWVmstL4sf59XJ+lPEgYXcVkd9Q==" saltValue="OqYeqgT+uYYDKi7VUIhh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2" zoomScale="85" zoomScaleNormal="85" zoomScaleSheetLayoutView="70" workbookViewId="0">
      <selection activeCell="AE93" sqref="AE9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519</v>
      </c>
    </row>
  </sheetData>
  <sheetProtection algorithmName="SHA-512" hashValue="1mkqaw72sJxNtXoNvsabAb9g30/EvSGBZWYYFzRy8JSyYeLYzSHxUNBJ0UnPOwv0mGIX52ES1GJuemIfM9c5Rg==" saltValue="tvmyCzAG16g1heg1YXOV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85" zoomScaleNormal="85" zoomScaleSheetLayoutView="55" workbookViewId="0">
      <selection activeCell="BI46" sqref="BI46"/>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519</v>
      </c>
    </row>
  </sheetData>
  <sheetProtection algorithmName="SHA-512" hashValue="m14/vy3UyC7tObnB6fA8cvj6SIuZxkO9PI/I6DG7E7QOgfdiSbZvUVg7WVmymzRLPy+UWUSpbC3UyEkDJV/jng==" saltValue="pwTMuodcQ8Wvz+0w9SpL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569</v>
      </c>
      <c r="G2" s="148"/>
      <c r="H2" s="149"/>
    </row>
    <row r="3" spans="1:8" x14ac:dyDescent="0.15">
      <c r="A3" s="145" t="s">
        <v>562</v>
      </c>
      <c r="B3" s="150"/>
      <c r="C3" s="151"/>
      <c r="D3" s="152">
        <v>76908</v>
      </c>
      <c r="E3" s="153"/>
      <c r="F3" s="154">
        <v>82993</v>
      </c>
      <c r="G3" s="155"/>
      <c r="H3" s="156"/>
    </row>
    <row r="4" spans="1:8" x14ac:dyDescent="0.15">
      <c r="A4" s="157"/>
      <c r="B4" s="158"/>
      <c r="C4" s="159"/>
      <c r="D4" s="160">
        <v>41845</v>
      </c>
      <c r="E4" s="161"/>
      <c r="F4" s="162">
        <v>46787</v>
      </c>
      <c r="G4" s="163"/>
      <c r="H4" s="164"/>
    </row>
    <row r="5" spans="1:8" x14ac:dyDescent="0.15">
      <c r="A5" s="145" t="s">
        <v>564</v>
      </c>
      <c r="B5" s="150"/>
      <c r="C5" s="151"/>
      <c r="D5" s="152">
        <v>101692</v>
      </c>
      <c r="E5" s="153"/>
      <c r="F5" s="154">
        <v>108252</v>
      </c>
      <c r="G5" s="155"/>
      <c r="H5" s="156"/>
    </row>
    <row r="6" spans="1:8" x14ac:dyDescent="0.15">
      <c r="A6" s="157"/>
      <c r="B6" s="158"/>
      <c r="C6" s="159"/>
      <c r="D6" s="160">
        <v>80710</v>
      </c>
      <c r="E6" s="161"/>
      <c r="F6" s="162">
        <v>50321</v>
      </c>
      <c r="G6" s="163"/>
      <c r="H6" s="164"/>
    </row>
    <row r="7" spans="1:8" x14ac:dyDescent="0.15">
      <c r="A7" s="145" t="s">
        <v>565</v>
      </c>
      <c r="B7" s="150"/>
      <c r="C7" s="151"/>
      <c r="D7" s="152">
        <v>99905</v>
      </c>
      <c r="E7" s="153"/>
      <c r="F7" s="154">
        <v>93492</v>
      </c>
      <c r="G7" s="155"/>
      <c r="H7" s="156"/>
    </row>
    <row r="8" spans="1:8" x14ac:dyDescent="0.15">
      <c r="A8" s="157"/>
      <c r="B8" s="158"/>
      <c r="C8" s="159"/>
      <c r="D8" s="160">
        <v>71971</v>
      </c>
      <c r="E8" s="161"/>
      <c r="F8" s="162">
        <v>53316</v>
      </c>
      <c r="G8" s="163"/>
      <c r="H8" s="164"/>
    </row>
    <row r="9" spans="1:8" x14ac:dyDescent="0.15">
      <c r="A9" s="145" t="s">
        <v>566</v>
      </c>
      <c r="B9" s="150"/>
      <c r="C9" s="151"/>
      <c r="D9" s="152">
        <v>153249</v>
      </c>
      <c r="E9" s="153"/>
      <c r="F9" s="154">
        <v>94796</v>
      </c>
      <c r="G9" s="155"/>
      <c r="H9" s="156"/>
    </row>
    <row r="10" spans="1:8" x14ac:dyDescent="0.15">
      <c r="A10" s="157"/>
      <c r="B10" s="158"/>
      <c r="C10" s="159"/>
      <c r="D10" s="160">
        <v>91361</v>
      </c>
      <c r="E10" s="161"/>
      <c r="F10" s="162">
        <v>55781</v>
      </c>
      <c r="G10" s="163"/>
      <c r="H10" s="164"/>
    </row>
    <row r="11" spans="1:8" x14ac:dyDescent="0.15">
      <c r="A11" s="145" t="s">
        <v>567</v>
      </c>
      <c r="B11" s="150"/>
      <c r="C11" s="151"/>
      <c r="D11" s="152">
        <v>143538</v>
      </c>
      <c r="E11" s="153"/>
      <c r="F11" s="154">
        <v>85942</v>
      </c>
      <c r="G11" s="155"/>
      <c r="H11" s="156"/>
    </row>
    <row r="12" spans="1:8" x14ac:dyDescent="0.15">
      <c r="A12" s="157"/>
      <c r="B12" s="158"/>
      <c r="C12" s="165"/>
      <c r="D12" s="160">
        <v>85299</v>
      </c>
      <c r="E12" s="161"/>
      <c r="F12" s="162">
        <v>48630</v>
      </c>
      <c r="G12" s="163"/>
      <c r="H12" s="164"/>
    </row>
    <row r="13" spans="1:8" x14ac:dyDescent="0.15">
      <c r="A13" s="145"/>
      <c r="B13" s="150"/>
      <c r="C13" s="166"/>
      <c r="D13" s="167">
        <v>115058</v>
      </c>
      <c r="E13" s="168"/>
      <c r="F13" s="169">
        <v>93095</v>
      </c>
      <c r="G13" s="170"/>
      <c r="H13" s="156"/>
    </row>
    <row r="14" spans="1:8" x14ac:dyDescent="0.15">
      <c r="A14" s="157"/>
      <c r="B14" s="158"/>
      <c r="C14" s="159"/>
      <c r="D14" s="160">
        <v>74237</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9.52</v>
      </c>
      <c r="C19" s="171">
        <f>ROUND(VALUE(SUBSTITUTE(実質収支比率等に係る経年分析!G$48,"▲","-")),2)</f>
        <v>10.23</v>
      </c>
      <c r="D19" s="171">
        <f>ROUND(VALUE(SUBSTITUTE(実質収支比率等に係る経年分析!H$48,"▲","-")),2)</f>
        <v>8.3000000000000007</v>
      </c>
      <c r="E19" s="171">
        <f>ROUND(VALUE(SUBSTITUTE(実質収支比率等に係る経年分析!I$48,"▲","-")),2)</f>
        <v>11.25</v>
      </c>
      <c r="F19" s="171">
        <f>ROUND(VALUE(SUBSTITUTE(実質収支比率等に係る経年分析!J$48,"▲","-")),2)</f>
        <v>6.5</v>
      </c>
    </row>
    <row r="20" spans="1:11" x14ac:dyDescent="0.15">
      <c r="A20" s="171" t="s">
        <v>55</v>
      </c>
      <c r="B20" s="171">
        <f>ROUND(VALUE(SUBSTITUTE(実質収支比率等に係る経年分析!F$47,"▲","-")),2)</f>
        <v>47.49</v>
      </c>
      <c r="C20" s="171">
        <f>ROUND(VALUE(SUBSTITUTE(実質収支比率等に係る経年分析!G$47,"▲","-")),2)</f>
        <v>48.54</v>
      </c>
      <c r="D20" s="171">
        <f>ROUND(VALUE(SUBSTITUTE(実質収支比率等に係る経年分析!H$47,"▲","-")),2)</f>
        <v>49.6</v>
      </c>
      <c r="E20" s="171">
        <f>ROUND(VALUE(SUBSTITUTE(実質収支比率等に係る経年分析!I$47,"▲","-")),2)</f>
        <v>47.23</v>
      </c>
      <c r="F20" s="171">
        <f>ROUND(VALUE(SUBSTITUTE(実質収支比率等に係る経年分析!J$47,"▲","-")),2)</f>
        <v>43.96</v>
      </c>
    </row>
    <row r="21" spans="1:11" x14ac:dyDescent="0.15">
      <c r="A21" s="171" t="s">
        <v>56</v>
      </c>
      <c r="B21" s="171">
        <f>IF(ISNUMBER(VALUE(SUBSTITUTE(実質収支比率等に係る経年分析!F$49,"▲","-"))),ROUND(VALUE(SUBSTITUTE(実質収支比率等に係る経年分析!F$49,"▲","-")),2),NA())</f>
        <v>-1.02</v>
      </c>
      <c r="C21" s="171">
        <f>IF(ISNUMBER(VALUE(SUBSTITUTE(実質収支比率等に係る経年分析!G$49,"▲","-"))),ROUND(VALUE(SUBSTITUTE(実質収支比率等に係る経年分析!G$49,"▲","-")),2),NA())</f>
        <v>-0.31</v>
      </c>
      <c r="D21" s="171">
        <f>IF(ISNUMBER(VALUE(SUBSTITUTE(実質収支比率等に係る経年分析!H$49,"▲","-"))),ROUND(VALUE(SUBSTITUTE(実質収支比率等に係る経年分析!H$49,"▲","-")),2),NA())</f>
        <v>-2.09</v>
      </c>
      <c r="E21" s="171">
        <f>IF(ISNUMBER(VALUE(SUBSTITUTE(実質収支比率等に係る経年分析!I$49,"▲","-"))),ROUND(VALUE(SUBSTITUTE(実質収支比率等に係る経年分析!I$49,"▲","-")),2),NA())</f>
        <v>2.2999999999999998</v>
      </c>
      <c r="F21" s="171">
        <f>IF(ISNUMBER(VALUE(SUBSTITUTE(実質収支比率等に係る経年分析!J$49,"▲","-"))),ROUND(VALUE(SUBSTITUTE(実質収支比率等に係る経年分析!J$49,"▲","-")),2),NA())</f>
        <v>6.11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1.21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1.57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6.73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0.3</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美咲町柵原公共下水道事業特別会計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0.24</v>
      </c>
    </row>
    <row r="30" spans="1:11" x14ac:dyDescent="0.15">
      <c r="A30" s="172" t="str">
        <f>IF(連結実質赤字比率に係る赤字・黒字の構成分析!C$40="",NA(),連結実質赤字比率に係る赤字・黒字の構成分析!C$40)</f>
        <v>美咲町中央公共下水道事業特別会計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0.26</v>
      </c>
    </row>
    <row r="31" spans="1:11" x14ac:dyDescent="0.15">
      <c r="A31" s="172" t="str">
        <f>IF(連結実質赤字比率に係る赤字・黒字の構成分析!C$39="",NA(),連結実質赤字比率に係る赤字・黒字の構成分析!C$39)</f>
        <v>美咲町みさきネット事業特別会計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0.36</v>
      </c>
    </row>
    <row r="32" spans="1:11" x14ac:dyDescent="0.15">
      <c r="A32" s="172" t="str">
        <f>IF(連結実質赤字比率に係る赤字・黒字の構成分析!C$38="",NA(),連結実質赤字比率に係る赤字・黒字の構成分析!C$38)</f>
        <v>美咲町国民健康保険事業特別会計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0.77</v>
      </c>
    </row>
    <row r="33" spans="1:16" x14ac:dyDescent="0.15">
      <c r="A33" s="172" t="str">
        <f>IF(連結実質赤字比率に係る赤字・黒字の構成分析!C$37="",NA(),連結実質赤字比率に係る赤字・黒字の構成分析!C$37)</f>
        <v>美咲町介護保険事業特別会計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1.1299999999999999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9.82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10.47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11.43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6.33</v>
      </c>
    </row>
    <row r="35" spans="1:16" x14ac:dyDescent="0.15">
      <c r="A35" s="172" t="str">
        <f>IF(連結実質赤字比率に係る赤字・黒字の構成分析!C$35="",NA(),連結実質赤字比率に係る赤字・黒字の構成分析!C$35)</f>
        <v>美咲町水道事業会計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7.72</v>
      </c>
    </row>
    <row r="36" spans="1:16" x14ac:dyDescent="0.15">
      <c r="A36" s="172" t="str">
        <f>IF(連結実質赤字比率に係る赤字・黒字の構成分析!C$34="",NA(),連結実質赤字比率に係る赤字・黒字の構成分析!C$34)</f>
        <v>美咲町住宅新築資金等貸付事業特別会計</v>
      </c>
      <c r="B36" s="172">
        <f>IF(ROUND(VALUE(SUBSTITUTE(連結実質赤字比率に係る赤字・黒字の構成分析!F$34,"▲", "-")), 2) &lt; 0, ABS(ROUND(VALUE(SUBSTITUTE(連結実質赤字比率に係る赤字・黒字の構成分析!F$34,"▲", "-")), 2)), NA())</f>
        <v>0.37</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0.36</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0.36</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0.28999999999999998</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0.23</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1520</v>
      </c>
      <c r="E42" s="173"/>
      <c r="F42" s="173"/>
      <c r="G42" s="173">
        <f>'実質公債費比率（分子）の構造'!L$52</f>
        <v>1354</v>
      </c>
      <c r="H42" s="173"/>
      <c r="I42" s="173"/>
      <c r="J42" s="173">
        <f>'実質公債費比率（分子）の構造'!M$52</f>
        <v>1346</v>
      </c>
      <c r="K42" s="173"/>
      <c r="L42" s="173"/>
      <c r="M42" s="173">
        <f>'実質公債費比率（分子）の構造'!N$52</f>
        <v>1292</v>
      </c>
      <c r="N42" s="173"/>
      <c r="O42" s="173"/>
      <c r="P42" s="173">
        <f>'実質公債費比率（分子）の構造'!O$52</f>
        <v>1499</v>
      </c>
    </row>
    <row r="43" spans="1:16" x14ac:dyDescent="0.15">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15">
      <c r="A44" s="173" t="s">
        <v>65</v>
      </c>
      <c r="B44" s="173">
        <f>'実質公債費比率（分子）の構造'!K$50</f>
        <v>7</v>
      </c>
      <c r="C44" s="173"/>
      <c r="D44" s="173"/>
      <c r="E44" s="173">
        <f>'実質公債費比率（分子）の構造'!L$50</f>
        <v>7</v>
      </c>
      <c r="F44" s="173"/>
      <c r="G44" s="173"/>
      <c r="H44" s="173">
        <f>'実質公債費比率（分子）の構造'!M$50</f>
        <v>12</v>
      </c>
      <c r="I44" s="173"/>
      <c r="J44" s="173"/>
      <c r="K44" s="173">
        <f>'実質公債費比率（分子）の構造'!N$50</f>
        <v>5</v>
      </c>
      <c r="L44" s="173"/>
      <c r="M44" s="173"/>
      <c r="N44" s="173">
        <f>'実質公債費比率（分子）の構造'!O$50</f>
        <v>2</v>
      </c>
      <c r="O44" s="173"/>
      <c r="P44" s="173"/>
    </row>
    <row r="45" spans="1:16" x14ac:dyDescent="0.15">
      <c r="A45" s="173" t="s">
        <v>66</v>
      </c>
      <c r="B45" s="173">
        <f>'実質公債費比率（分子）の構造'!K$49</f>
        <v>40</v>
      </c>
      <c r="C45" s="173"/>
      <c r="D45" s="173"/>
      <c r="E45" s="173">
        <f>'実質公債費比率（分子）の構造'!L$49</f>
        <v>68</v>
      </c>
      <c r="F45" s="173"/>
      <c r="G45" s="173"/>
      <c r="H45" s="173">
        <f>'実質公債費比率（分子）の構造'!M$49</f>
        <v>116</v>
      </c>
      <c r="I45" s="173"/>
      <c r="J45" s="173"/>
      <c r="K45" s="173">
        <f>'実質公債費比率（分子）の構造'!N$49</f>
        <v>124</v>
      </c>
      <c r="L45" s="173"/>
      <c r="M45" s="173"/>
      <c r="N45" s="173">
        <f>'実質公債費比率（分子）の構造'!O$49</f>
        <v>123</v>
      </c>
      <c r="O45" s="173"/>
      <c r="P45" s="173"/>
    </row>
    <row r="46" spans="1:16" x14ac:dyDescent="0.15">
      <c r="A46" s="173" t="s">
        <v>67</v>
      </c>
      <c r="B46" s="173">
        <f>'実質公債費比率（分子）の構造'!K$48</f>
        <v>472</v>
      </c>
      <c r="C46" s="173"/>
      <c r="D46" s="173"/>
      <c r="E46" s="173">
        <f>'実質公債費比率（分子）の構造'!L$48</f>
        <v>485</v>
      </c>
      <c r="F46" s="173"/>
      <c r="G46" s="173"/>
      <c r="H46" s="173">
        <f>'実質公債費比率（分子）の構造'!M$48</f>
        <v>474</v>
      </c>
      <c r="I46" s="173"/>
      <c r="J46" s="173"/>
      <c r="K46" s="173">
        <f>'実質公債費比率（分子）の構造'!N$48</f>
        <v>484</v>
      </c>
      <c r="L46" s="173"/>
      <c r="M46" s="173"/>
      <c r="N46" s="173">
        <f>'実質公債費比率（分子）の構造'!O$48</f>
        <v>529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1534</v>
      </c>
      <c r="C49" s="173"/>
      <c r="D49" s="173"/>
      <c r="E49" s="173">
        <f>'実質公債費比率（分子）の構造'!L$45</f>
        <v>1301</v>
      </c>
      <c r="F49" s="173"/>
      <c r="G49" s="173"/>
      <c r="H49" s="173">
        <f>'実質公債費比率（分子）の構造'!M$45</f>
        <v>1262</v>
      </c>
      <c r="I49" s="173"/>
      <c r="J49" s="173"/>
      <c r="K49" s="173">
        <f>'実質公債費比率（分子）の構造'!N$45</f>
        <v>1232</v>
      </c>
      <c r="L49" s="173"/>
      <c r="M49" s="173"/>
      <c r="N49" s="173">
        <f>'実質公債費比率（分子）の構造'!O$45</f>
        <v>1468</v>
      </c>
      <c r="O49" s="173"/>
      <c r="P49" s="173"/>
    </row>
    <row r="50" spans="1:16" x14ac:dyDescent="0.15">
      <c r="A50" s="173" t="s">
        <v>71</v>
      </c>
      <c r="B50" s="173" t="e">
        <f>NA()</f>
        <v>#N/A</v>
      </c>
      <c r="C50" s="173">
        <f>IF(ISNUMBER('実質公債費比率（分子）の構造'!K$53),'実質公債費比率（分子）の構造'!K$53,NA())</f>
        <v>533</v>
      </c>
      <c r="D50" s="173" t="e">
        <f>NA()</f>
        <v>#N/A</v>
      </c>
      <c r="E50" s="173" t="e">
        <f>NA()</f>
        <v>#N/A</v>
      </c>
      <c r="F50" s="173">
        <f>IF(ISNUMBER('実質公債費比率（分子）の構造'!L$53),'実質公債費比率（分子）の構造'!L$53,NA())</f>
        <v>507</v>
      </c>
      <c r="G50" s="173" t="e">
        <f>NA()</f>
        <v>#N/A</v>
      </c>
      <c r="H50" s="173" t="e">
        <f>NA()</f>
        <v>#N/A</v>
      </c>
      <c r="I50" s="173">
        <f>IF(ISNUMBER('実質公債費比率（分子）の構造'!M$53),'実質公債費比率（分子）の構造'!M$53,NA())</f>
        <v>518</v>
      </c>
      <c r="J50" s="173" t="e">
        <f>NA()</f>
        <v>#N/A</v>
      </c>
      <c r="K50" s="173" t="e">
        <f>NA()</f>
        <v>#N/A</v>
      </c>
      <c r="L50" s="173">
        <f>IF(ISNUMBER('実質公債費比率（分子）の構造'!N$53),'実質公債費比率（分子）の構造'!N$53,NA())</f>
        <v>553</v>
      </c>
      <c r="M50" s="173" t="e">
        <f>NA()</f>
        <v>#N/A</v>
      </c>
      <c r="N50" s="173" t="e">
        <f>NA()</f>
        <v>#N/A</v>
      </c>
      <c r="O50" s="173">
        <f>IF(ISNUMBER('実質公債費比率（分子）の構造'!O$53),'実質公債費比率（分子）の構造'!O$53,NA())</f>
        <v>623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11412</v>
      </c>
      <c r="E56" s="172"/>
      <c r="F56" s="172"/>
      <c r="G56" s="172">
        <f>'将来負担比率（分子）の構造'!J$52</f>
        <v>11139</v>
      </c>
      <c r="H56" s="172"/>
      <c r="I56" s="172"/>
      <c r="J56" s="172">
        <f>'将来負担比率（分子）の構造'!K$52</f>
        <v>11002</v>
      </c>
      <c r="K56" s="172"/>
      <c r="L56" s="172"/>
      <c r="M56" s="172">
        <f>'将来負担比率（分子）の構造'!L$52</f>
        <v>11545</v>
      </c>
      <c r="N56" s="172"/>
      <c r="O56" s="172"/>
      <c r="P56" s="172">
        <f>'将来負担比率（分子）の構造'!M$52</f>
        <v>11061</v>
      </c>
    </row>
    <row r="57" spans="1:16" x14ac:dyDescent="0.15">
      <c r="A57" s="172" t="s">
        <v>42</v>
      </c>
      <c r="B57" s="172"/>
      <c r="C57" s="172"/>
      <c r="D57" s="172">
        <f>'将来負担比率（分子）の構造'!I$51</f>
        <v>76</v>
      </c>
      <c r="E57" s="172"/>
      <c r="F57" s="172"/>
      <c r="G57" s="172">
        <f>'将来負担比率（分子）の構造'!J$51</f>
        <v>61</v>
      </c>
      <c r="H57" s="172"/>
      <c r="I57" s="172"/>
      <c r="J57" s="172">
        <f>'将来負担比率（分子）の構造'!K$51</f>
        <v>46</v>
      </c>
      <c r="K57" s="172"/>
      <c r="L57" s="172"/>
      <c r="M57" s="172">
        <f>'将来負担比率（分子）の構造'!L$51</f>
        <v>33</v>
      </c>
      <c r="N57" s="172"/>
      <c r="O57" s="172"/>
      <c r="P57" s="172">
        <f>'将来負担比率（分子）の構造'!M$51</f>
        <v>22</v>
      </c>
    </row>
    <row r="58" spans="1:16" x14ac:dyDescent="0.15">
      <c r="A58" s="172" t="s">
        <v>41</v>
      </c>
      <c r="B58" s="172"/>
      <c r="C58" s="172"/>
      <c r="D58" s="172">
        <f>'将来負担比率（分子）の構造'!I$50</f>
        <v>5679</v>
      </c>
      <c r="E58" s="172"/>
      <c r="F58" s="172"/>
      <c r="G58" s="172">
        <f>'将来負担比率（分子）の構造'!J$50</f>
        <v>5884</v>
      </c>
      <c r="H58" s="172"/>
      <c r="I58" s="172"/>
      <c r="J58" s="172">
        <f>'将来負担比率（分子）の構造'!K$50</f>
        <v>6129</v>
      </c>
      <c r="K58" s="172"/>
      <c r="L58" s="172"/>
      <c r="M58" s="172">
        <f>'将来負担比率（分子）の構造'!L$50</f>
        <v>6364</v>
      </c>
      <c r="N58" s="172"/>
      <c r="O58" s="172"/>
      <c r="P58" s="172">
        <f>'将来負担比率（分子）の構造'!M$50</f>
        <v>6831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2345</v>
      </c>
      <c r="C62" s="172"/>
      <c r="D62" s="172"/>
      <c r="E62" s="172">
        <f>'将来負担比率（分子）の構造'!J$45</f>
        <v>1229</v>
      </c>
      <c r="F62" s="172"/>
      <c r="G62" s="172"/>
      <c r="H62" s="172">
        <f>'将来負担比率（分子）の構造'!K$45</f>
        <v>2382</v>
      </c>
      <c r="I62" s="172"/>
      <c r="J62" s="172"/>
      <c r="K62" s="172">
        <f>'将来負担比率（分子）の構造'!L$45</f>
        <v>2452</v>
      </c>
      <c r="L62" s="172"/>
      <c r="M62" s="172"/>
      <c r="N62" s="172">
        <f>'将来負担比率（分子）の構造'!M$45</f>
        <v>2354</v>
      </c>
      <c r="O62" s="172"/>
      <c r="P62" s="172"/>
    </row>
    <row r="63" spans="1:16" x14ac:dyDescent="0.15">
      <c r="A63" s="172" t="s">
        <v>34</v>
      </c>
      <c r="B63" s="172">
        <f>'将来負担比率（分子）の構造'!I$44</f>
        <v>1182</v>
      </c>
      <c r="C63" s="172"/>
      <c r="D63" s="172"/>
      <c r="E63" s="172">
        <f>'将来負担比率（分子）の構造'!J$44</f>
        <v>1194</v>
      </c>
      <c r="F63" s="172"/>
      <c r="G63" s="172"/>
      <c r="H63" s="172">
        <f>'将来負担比率（分子）の構造'!K$44</f>
        <v>1131</v>
      </c>
      <c r="I63" s="172"/>
      <c r="J63" s="172"/>
      <c r="K63" s="172">
        <f>'将来負担比率（分子）の構造'!L$44</f>
        <v>988</v>
      </c>
      <c r="L63" s="172"/>
      <c r="M63" s="172"/>
      <c r="N63" s="172">
        <f>'将来負担比率（分子）の構造'!M$44</f>
        <v>907</v>
      </c>
      <c r="O63" s="172"/>
      <c r="P63" s="172"/>
    </row>
    <row r="64" spans="1:16" x14ac:dyDescent="0.15">
      <c r="A64" s="172" t="s">
        <v>33</v>
      </c>
      <c r="B64" s="172">
        <f>'将来負担比率（分子）の構造'!I$43</f>
        <v>4718</v>
      </c>
      <c r="C64" s="172"/>
      <c r="D64" s="172"/>
      <c r="E64" s="172">
        <f>'将来負担比率（分子）の構造'!J$43</f>
        <v>4586</v>
      </c>
      <c r="F64" s="172"/>
      <c r="G64" s="172"/>
      <c r="H64" s="172">
        <f>'将来負担比率（分子）の構造'!K$43</f>
        <v>4285</v>
      </c>
      <c r="I64" s="172"/>
      <c r="J64" s="172"/>
      <c r="K64" s="172">
        <f>'将来負担比率（分子）の構造'!L$43</f>
        <v>4346</v>
      </c>
      <c r="L64" s="172"/>
      <c r="M64" s="172"/>
      <c r="N64" s="172">
        <f>'将来負担比率（分子）の構造'!M$43</f>
        <v>4214</v>
      </c>
      <c r="O64" s="172"/>
      <c r="P64" s="172"/>
    </row>
    <row r="65" spans="1:16" x14ac:dyDescent="0.15">
      <c r="A65" s="172" t="s">
        <v>32</v>
      </c>
      <c r="B65" s="172">
        <f>'将来負担比率（分子）の構造'!I$42</f>
        <v>88</v>
      </c>
      <c r="C65" s="172"/>
      <c r="D65" s="172"/>
      <c r="E65" s="172">
        <f>'将来負担比率（分子）の構造'!J$42</f>
        <v>71</v>
      </c>
      <c r="F65" s="172"/>
      <c r="G65" s="172"/>
      <c r="H65" s="172">
        <f>'将来負担比率（分子）の構造'!K$42</f>
        <v>56</v>
      </c>
      <c r="I65" s="172"/>
      <c r="J65" s="172"/>
      <c r="K65" s="172">
        <f>'将来負担比率（分子）の構造'!L$42</f>
        <v>42</v>
      </c>
      <c r="L65" s="172"/>
      <c r="M65" s="172"/>
      <c r="N65" s="172">
        <f>'将来負担比率（分子）の構造'!M$42</f>
        <v>34</v>
      </c>
      <c r="O65" s="172"/>
      <c r="P65" s="172"/>
    </row>
    <row r="66" spans="1:16" x14ac:dyDescent="0.15">
      <c r="A66" s="172" t="s">
        <v>31</v>
      </c>
      <c r="B66" s="172">
        <f>'将来負担比率（分子）の構造'!I$41</f>
        <v>10701</v>
      </c>
      <c r="C66" s="172"/>
      <c r="D66" s="172"/>
      <c r="E66" s="172">
        <f>'将来負担比率（分子）の構造'!J$41</f>
        <v>11219</v>
      </c>
      <c r="F66" s="172"/>
      <c r="G66" s="172"/>
      <c r="H66" s="172">
        <f>'将来負担比率（分子）の構造'!K$41</f>
        <v>11404</v>
      </c>
      <c r="I66" s="172"/>
      <c r="J66" s="172"/>
      <c r="K66" s="172">
        <f>'将来負担比率（分子）の構造'!L$41</f>
        <v>12014</v>
      </c>
      <c r="L66" s="172"/>
      <c r="M66" s="172"/>
      <c r="N66" s="172">
        <f>'将来負担比率（分子）の構造'!M$41</f>
        <v>11282</v>
      </c>
      <c r="O66" s="172"/>
      <c r="P66" s="172"/>
    </row>
    <row r="67" spans="1:16" x14ac:dyDescent="0.15">
      <c r="A67" s="172" t="s">
        <v>75</v>
      </c>
      <c r="B67" s="172" t="e">
        <f>NA()</f>
        <v>#N/A</v>
      </c>
      <c r="C67" s="172">
        <f>IF(ISNUMBER('将来負担比率（分子）の構造'!I$53), IF('将来負担比率（分子）の構造'!I$53 &lt; 0, 0, '将来負担比率（分子）の構造'!I$53), NA())</f>
        <v>1867</v>
      </c>
      <c r="D67" s="172" t="e">
        <f>NA()</f>
        <v>#N/A</v>
      </c>
      <c r="E67" s="172" t="e">
        <f>NA()</f>
        <v>#N/A</v>
      </c>
      <c r="F67" s="172">
        <f>IF(ISNUMBER('将来負担比率（分子）の構造'!J$53), IF('将来負担比率（分子）の構造'!J$53 &lt; 0, 0, '将来負担比率（分子）の構造'!J$53), NA())</f>
        <v>1216</v>
      </c>
      <c r="G67" s="172" t="e">
        <f>NA()</f>
        <v>#N/A</v>
      </c>
      <c r="H67" s="172" t="e">
        <f>NA()</f>
        <v>#N/A</v>
      </c>
      <c r="I67" s="172">
        <f>IF(ISNUMBER('将来負担比率（分子）の構造'!K$53), IF('将来負担比率（分子）の構造'!K$53 &lt; 0, 0, '将来負担比率（分子）の構造'!K$53), NA())</f>
        <v>2080</v>
      </c>
      <c r="J67" s="172" t="e">
        <f>NA()</f>
        <v>#N/A</v>
      </c>
      <c r="K67" s="172" t="e">
        <f>NA()</f>
        <v>#N/A</v>
      </c>
      <c r="L67" s="172">
        <f>IF(ISNUMBER('将来負担比率（分子）の構造'!L$53), IF('将来負担比率（分子）の構造'!L$53 &lt; 0, 0, '将来負担比率（分子）の構造'!L$53), NA())</f>
        <v>1900</v>
      </c>
      <c r="M67" s="172" t="e">
        <f>NA()</f>
        <v>#N/A</v>
      </c>
      <c r="N67" s="172" t="e">
        <f>NA()</f>
        <v>#N/A</v>
      </c>
      <c r="O67" s="172">
        <f>IF(ISNUMBER('将来負担比率（分子）の構造'!M$53), IF('将来負担比率（分子）の構造'!M$53 &lt; 0, 0, '将来負担比率（分子）の構造'!M$53), NA())</f>
        <v>878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3343</v>
      </c>
      <c r="C72" s="176">
        <f>基金残高に係る経年分析!G55</f>
        <v>3281</v>
      </c>
      <c r="D72" s="176">
        <f>基金残高に係る経年分析!H55</f>
        <v>3281</v>
      </c>
    </row>
    <row r="73" spans="1:16" x14ac:dyDescent="0.15">
      <c r="A73" s="175" t="s">
        <v>78</v>
      </c>
      <c r="B73" s="176">
        <f>基金残高に係る経年分析!F56</f>
        <v>236</v>
      </c>
      <c r="C73" s="176">
        <f>基金残高に係る経年分析!G56</f>
        <v>436</v>
      </c>
      <c r="D73" s="176">
        <f>基金残高に係る経年分析!H56</f>
        <v>503</v>
      </c>
    </row>
    <row r="74" spans="1:16" x14ac:dyDescent="0.15">
      <c r="A74" s="175" t="s">
        <v>79</v>
      </c>
      <c r="B74" s="176">
        <f>基金残高に係る経年分析!F57</f>
        <v>3847</v>
      </c>
      <c r="C74" s="176">
        <f>基金残高に係る経年分析!G57</f>
        <v>3944</v>
      </c>
      <c r="D74" s="176">
        <f>基金残高に係る経年分析!H57</f>
        <v>4646</v>
      </c>
    </row>
  </sheetData>
  <sheetProtection algorithmName="SHA-512" hashValue="m7JrfY6UdJnDvQ3a9TF87TbY2zWFu7JWIakCBNPPKJi6tFLEIB7+Cn7tboh0sZa+yR5FlUD0eEDobc/Hfxsi2g==" saltValue="eYw3FAcO3vsGiAmucTRS4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13" t="s">
        <v>219</v>
      </c>
      <c r="DI1" s="614"/>
      <c r="DJ1" s="614"/>
      <c r="DK1" s="614"/>
      <c r="DL1" s="614"/>
      <c r="DM1" s="614"/>
      <c r="DN1" s="615"/>
      <c r="DO1" s="212"/>
      <c r="DP1" s="613" t="s">
        <v>220</v>
      </c>
      <c r="DQ1" s="614"/>
      <c r="DR1" s="614"/>
      <c r="DS1" s="614"/>
      <c r="DT1" s="614"/>
      <c r="DU1" s="614"/>
      <c r="DV1" s="614"/>
      <c r="DW1" s="614"/>
      <c r="DX1" s="614"/>
      <c r="DY1" s="614"/>
      <c r="DZ1" s="614"/>
      <c r="EA1" s="614"/>
      <c r="EB1" s="614"/>
      <c r="EC1" s="615"/>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6" t="s">
        <v>222</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6" t="s">
        <v>223</v>
      </c>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8"/>
      <c r="CD3" s="609" t="s">
        <v>224</v>
      </c>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0"/>
      <c r="DY3" s="610"/>
      <c r="DZ3" s="610"/>
      <c r="EA3" s="610"/>
      <c r="EB3" s="610"/>
      <c r="EC3" s="611"/>
    </row>
    <row r="4" spans="2:143" ht="11.25" customHeight="1" x14ac:dyDescent="0.15">
      <c r="B4" s="606" t="s">
        <v>1</v>
      </c>
      <c r="C4" s="607"/>
      <c r="D4" s="607"/>
      <c r="E4" s="607"/>
      <c r="F4" s="607"/>
      <c r="G4" s="607"/>
      <c r="H4" s="607"/>
      <c r="I4" s="607"/>
      <c r="J4" s="607"/>
      <c r="K4" s="607"/>
      <c r="L4" s="607"/>
      <c r="M4" s="607"/>
      <c r="N4" s="607"/>
      <c r="O4" s="607"/>
      <c r="P4" s="607"/>
      <c r="Q4" s="608"/>
      <c r="R4" s="606" t="s">
        <v>225</v>
      </c>
      <c r="S4" s="607"/>
      <c r="T4" s="607"/>
      <c r="U4" s="607"/>
      <c r="V4" s="607"/>
      <c r="W4" s="607"/>
      <c r="X4" s="607"/>
      <c r="Y4" s="608"/>
      <c r="Z4" s="606" t="s">
        <v>226</v>
      </c>
      <c r="AA4" s="607"/>
      <c r="AB4" s="607"/>
      <c r="AC4" s="608"/>
      <c r="AD4" s="606" t="s">
        <v>227</v>
      </c>
      <c r="AE4" s="607"/>
      <c r="AF4" s="607"/>
      <c r="AG4" s="607"/>
      <c r="AH4" s="607"/>
      <c r="AI4" s="607"/>
      <c r="AJ4" s="607"/>
      <c r="AK4" s="608"/>
      <c r="AL4" s="606" t="s">
        <v>226</v>
      </c>
      <c r="AM4" s="607"/>
      <c r="AN4" s="607"/>
      <c r="AO4" s="608"/>
      <c r="AP4" s="612" t="s">
        <v>228</v>
      </c>
      <c r="AQ4" s="612"/>
      <c r="AR4" s="612"/>
      <c r="AS4" s="612"/>
      <c r="AT4" s="612"/>
      <c r="AU4" s="612"/>
      <c r="AV4" s="612"/>
      <c r="AW4" s="612"/>
      <c r="AX4" s="612"/>
      <c r="AY4" s="612"/>
      <c r="AZ4" s="612"/>
      <c r="BA4" s="612"/>
      <c r="BB4" s="612"/>
      <c r="BC4" s="612"/>
      <c r="BD4" s="612"/>
      <c r="BE4" s="612"/>
      <c r="BF4" s="612"/>
      <c r="BG4" s="612" t="s">
        <v>229</v>
      </c>
      <c r="BH4" s="612"/>
      <c r="BI4" s="612"/>
      <c r="BJ4" s="612"/>
      <c r="BK4" s="612"/>
      <c r="BL4" s="612"/>
      <c r="BM4" s="612"/>
      <c r="BN4" s="612"/>
      <c r="BO4" s="612" t="s">
        <v>226</v>
      </c>
      <c r="BP4" s="612"/>
      <c r="BQ4" s="612"/>
      <c r="BR4" s="612"/>
      <c r="BS4" s="612" t="s">
        <v>230</v>
      </c>
      <c r="BT4" s="612"/>
      <c r="BU4" s="612"/>
      <c r="BV4" s="612"/>
      <c r="BW4" s="612"/>
      <c r="BX4" s="612"/>
      <c r="BY4" s="612"/>
      <c r="BZ4" s="612"/>
      <c r="CA4" s="612"/>
      <c r="CB4" s="612"/>
      <c r="CD4" s="609" t="s">
        <v>231</v>
      </c>
      <c r="CE4" s="610"/>
      <c r="CF4" s="610"/>
      <c r="CG4" s="610"/>
      <c r="CH4" s="610"/>
      <c r="CI4" s="610"/>
      <c r="CJ4" s="610"/>
      <c r="CK4" s="610"/>
      <c r="CL4" s="610"/>
      <c r="CM4" s="610"/>
      <c r="CN4" s="610"/>
      <c r="CO4" s="610"/>
      <c r="CP4" s="610"/>
      <c r="CQ4" s="610"/>
      <c r="CR4" s="610"/>
      <c r="CS4" s="610"/>
      <c r="CT4" s="610"/>
      <c r="CU4" s="610"/>
      <c r="CV4" s="610"/>
      <c r="CW4" s="610"/>
      <c r="CX4" s="610"/>
      <c r="CY4" s="610"/>
      <c r="CZ4" s="610"/>
      <c r="DA4" s="610"/>
      <c r="DB4" s="610"/>
      <c r="DC4" s="610"/>
      <c r="DD4" s="610"/>
      <c r="DE4" s="610"/>
      <c r="DF4" s="610"/>
      <c r="DG4" s="610"/>
      <c r="DH4" s="610"/>
      <c r="DI4" s="610"/>
      <c r="DJ4" s="610"/>
      <c r="DK4" s="610"/>
      <c r="DL4" s="610"/>
      <c r="DM4" s="610"/>
      <c r="DN4" s="610"/>
      <c r="DO4" s="610"/>
      <c r="DP4" s="610"/>
      <c r="DQ4" s="610"/>
      <c r="DR4" s="610"/>
      <c r="DS4" s="610"/>
      <c r="DT4" s="610"/>
      <c r="DU4" s="610"/>
      <c r="DV4" s="610"/>
      <c r="DW4" s="610"/>
      <c r="DX4" s="610"/>
      <c r="DY4" s="610"/>
      <c r="DZ4" s="610"/>
      <c r="EA4" s="610"/>
      <c r="EB4" s="610"/>
      <c r="EC4" s="611"/>
    </row>
    <row r="5" spans="2:143" s="363" customFormat="1" ht="11.25" customHeight="1" x14ac:dyDescent="0.15">
      <c r="B5" s="628" t="s">
        <v>232</v>
      </c>
      <c r="C5" s="629"/>
      <c r="D5" s="629"/>
      <c r="E5" s="629"/>
      <c r="F5" s="629"/>
      <c r="G5" s="629"/>
      <c r="H5" s="629"/>
      <c r="I5" s="629"/>
      <c r="J5" s="629"/>
      <c r="K5" s="629"/>
      <c r="L5" s="629"/>
      <c r="M5" s="629"/>
      <c r="N5" s="629"/>
      <c r="O5" s="629"/>
      <c r="P5" s="629"/>
      <c r="Q5" s="630"/>
      <c r="R5" s="631">
        <v>1529410</v>
      </c>
      <c r="S5" s="632"/>
      <c r="T5" s="632"/>
      <c r="U5" s="632"/>
      <c r="V5" s="632"/>
      <c r="W5" s="632"/>
      <c r="X5" s="632"/>
      <c r="Y5" s="633"/>
      <c r="Z5" s="634">
        <v>10.6</v>
      </c>
      <c r="AA5" s="634"/>
      <c r="AB5" s="634"/>
      <c r="AC5" s="634"/>
      <c r="AD5" s="635">
        <v>1529410</v>
      </c>
      <c r="AE5" s="635"/>
      <c r="AF5" s="635"/>
      <c r="AG5" s="635"/>
      <c r="AH5" s="635"/>
      <c r="AI5" s="635"/>
      <c r="AJ5" s="635"/>
      <c r="AK5" s="635"/>
      <c r="AL5" s="636">
        <v>20.8</v>
      </c>
      <c r="AM5" s="637"/>
      <c r="AN5" s="637"/>
      <c r="AO5" s="638"/>
      <c r="AP5" s="628" t="s">
        <v>233</v>
      </c>
      <c r="AQ5" s="629"/>
      <c r="AR5" s="629"/>
      <c r="AS5" s="629"/>
      <c r="AT5" s="629"/>
      <c r="AU5" s="629"/>
      <c r="AV5" s="629"/>
      <c r="AW5" s="629"/>
      <c r="AX5" s="629"/>
      <c r="AY5" s="629"/>
      <c r="AZ5" s="629"/>
      <c r="BA5" s="629"/>
      <c r="BB5" s="629"/>
      <c r="BC5" s="629"/>
      <c r="BD5" s="629"/>
      <c r="BE5" s="629"/>
      <c r="BF5" s="630"/>
      <c r="BG5" s="620">
        <v>1529410</v>
      </c>
      <c r="BH5" s="621"/>
      <c r="BI5" s="621"/>
      <c r="BJ5" s="621"/>
      <c r="BK5" s="621"/>
      <c r="BL5" s="621"/>
      <c r="BM5" s="621"/>
      <c r="BN5" s="622"/>
      <c r="BO5" s="616">
        <v>100</v>
      </c>
      <c r="BP5" s="616"/>
      <c r="BQ5" s="616"/>
      <c r="BR5" s="616"/>
      <c r="BS5" s="623">
        <v>41149</v>
      </c>
      <c r="BT5" s="623"/>
      <c r="BU5" s="623"/>
      <c r="BV5" s="623"/>
      <c r="BW5" s="623"/>
      <c r="BX5" s="623"/>
      <c r="BY5" s="623"/>
      <c r="BZ5" s="623"/>
      <c r="CA5" s="623"/>
      <c r="CB5" s="627"/>
      <c r="CD5" s="609" t="s">
        <v>228</v>
      </c>
      <c r="CE5" s="610"/>
      <c r="CF5" s="610"/>
      <c r="CG5" s="610"/>
      <c r="CH5" s="610"/>
      <c r="CI5" s="610"/>
      <c r="CJ5" s="610"/>
      <c r="CK5" s="610"/>
      <c r="CL5" s="610"/>
      <c r="CM5" s="610"/>
      <c r="CN5" s="610"/>
      <c r="CO5" s="610"/>
      <c r="CP5" s="610"/>
      <c r="CQ5" s="611"/>
      <c r="CR5" s="609" t="s">
        <v>234</v>
      </c>
      <c r="CS5" s="610"/>
      <c r="CT5" s="610"/>
      <c r="CU5" s="610"/>
      <c r="CV5" s="610"/>
      <c r="CW5" s="610"/>
      <c r="CX5" s="610"/>
      <c r="CY5" s="611"/>
      <c r="CZ5" s="609" t="s">
        <v>226</v>
      </c>
      <c r="DA5" s="610"/>
      <c r="DB5" s="610"/>
      <c r="DC5" s="611"/>
      <c r="DD5" s="609" t="s">
        <v>235</v>
      </c>
      <c r="DE5" s="610"/>
      <c r="DF5" s="610"/>
      <c r="DG5" s="610"/>
      <c r="DH5" s="610"/>
      <c r="DI5" s="610"/>
      <c r="DJ5" s="610"/>
      <c r="DK5" s="610"/>
      <c r="DL5" s="610"/>
      <c r="DM5" s="610"/>
      <c r="DN5" s="610"/>
      <c r="DO5" s="610"/>
      <c r="DP5" s="611"/>
      <c r="DQ5" s="609" t="s">
        <v>236</v>
      </c>
      <c r="DR5" s="610"/>
      <c r="DS5" s="610"/>
      <c r="DT5" s="610"/>
      <c r="DU5" s="610"/>
      <c r="DV5" s="610"/>
      <c r="DW5" s="610"/>
      <c r="DX5" s="610"/>
      <c r="DY5" s="610"/>
      <c r="DZ5" s="610"/>
      <c r="EA5" s="610"/>
      <c r="EB5" s="610"/>
      <c r="EC5" s="611"/>
    </row>
    <row r="6" spans="2:143" ht="11.25" customHeight="1" x14ac:dyDescent="0.15">
      <c r="B6" s="617" t="s">
        <v>237</v>
      </c>
      <c r="C6" s="618"/>
      <c r="D6" s="618"/>
      <c r="E6" s="618"/>
      <c r="F6" s="618"/>
      <c r="G6" s="618"/>
      <c r="H6" s="618"/>
      <c r="I6" s="618"/>
      <c r="J6" s="618"/>
      <c r="K6" s="618"/>
      <c r="L6" s="618"/>
      <c r="M6" s="618"/>
      <c r="N6" s="618"/>
      <c r="O6" s="618"/>
      <c r="P6" s="618"/>
      <c r="Q6" s="619"/>
      <c r="R6" s="620">
        <v>212749</v>
      </c>
      <c r="S6" s="621"/>
      <c r="T6" s="621"/>
      <c r="U6" s="621"/>
      <c r="V6" s="621"/>
      <c r="W6" s="621"/>
      <c r="X6" s="621"/>
      <c r="Y6" s="622"/>
      <c r="Z6" s="616">
        <v>1.5</v>
      </c>
      <c r="AA6" s="616"/>
      <c r="AB6" s="616"/>
      <c r="AC6" s="616"/>
      <c r="AD6" s="623">
        <v>212749</v>
      </c>
      <c r="AE6" s="623"/>
      <c r="AF6" s="623"/>
      <c r="AG6" s="623"/>
      <c r="AH6" s="623"/>
      <c r="AI6" s="623"/>
      <c r="AJ6" s="623"/>
      <c r="AK6" s="623"/>
      <c r="AL6" s="624">
        <v>2.9</v>
      </c>
      <c r="AM6" s="625"/>
      <c r="AN6" s="625"/>
      <c r="AO6" s="626"/>
      <c r="AP6" s="617" t="s">
        <v>238</v>
      </c>
      <c r="AQ6" s="618"/>
      <c r="AR6" s="618"/>
      <c r="AS6" s="618"/>
      <c r="AT6" s="618"/>
      <c r="AU6" s="618"/>
      <c r="AV6" s="618"/>
      <c r="AW6" s="618"/>
      <c r="AX6" s="618"/>
      <c r="AY6" s="618"/>
      <c r="AZ6" s="618"/>
      <c r="BA6" s="618"/>
      <c r="BB6" s="618"/>
      <c r="BC6" s="618"/>
      <c r="BD6" s="618"/>
      <c r="BE6" s="618"/>
      <c r="BF6" s="619"/>
      <c r="BG6" s="620">
        <v>1529410</v>
      </c>
      <c r="BH6" s="621"/>
      <c r="BI6" s="621"/>
      <c r="BJ6" s="621"/>
      <c r="BK6" s="621"/>
      <c r="BL6" s="621"/>
      <c r="BM6" s="621"/>
      <c r="BN6" s="622"/>
      <c r="BO6" s="616">
        <v>100</v>
      </c>
      <c r="BP6" s="616"/>
      <c r="BQ6" s="616"/>
      <c r="BR6" s="616"/>
      <c r="BS6" s="623">
        <v>41149</v>
      </c>
      <c r="BT6" s="623"/>
      <c r="BU6" s="623"/>
      <c r="BV6" s="623"/>
      <c r="BW6" s="623"/>
      <c r="BX6" s="623"/>
      <c r="BY6" s="623"/>
      <c r="BZ6" s="623"/>
      <c r="CA6" s="623"/>
      <c r="CB6" s="627"/>
      <c r="CD6" s="641" t="s">
        <v>239</v>
      </c>
      <c r="CE6" s="642"/>
      <c r="CF6" s="642"/>
      <c r="CG6" s="642"/>
      <c r="CH6" s="642"/>
      <c r="CI6" s="642"/>
      <c r="CJ6" s="642"/>
      <c r="CK6" s="642"/>
      <c r="CL6" s="642"/>
      <c r="CM6" s="642"/>
      <c r="CN6" s="642"/>
      <c r="CO6" s="642"/>
      <c r="CP6" s="642"/>
      <c r="CQ6" s="643"/>
      <c r="CR6" s="620">
        <v>88666</v>
      </c>
      <c r="CS6" s="621"/>
      <c r="CT6" s="621"/>
      <c r="CU6" s="621"/>
      <c r="CV6" s="621"/>
      <c r="CW6" s="621"/>
      <c r="CX6" s="621"/>
      <c r="CY6" s="622"/>
      <c r="CZ6" s="636">
        <v>0.6</v>
      </c>
      <c r="DA6" s="637"/>
      <c r="DB6" s="637"/>
      <c r="DC6" s="644"/>
      <c r="DD6" s="639" t="s">
        <v>128</v>
      </c>
      <c r="DE6" s="621"/>
      <c r="DF6" s="621"/>
      <c r="DG6" s="621"/>
      <c r="DH6" s="621"/>
      <c r="DI6" s="621"/>
      <c r="DJ6" s="621"/>
      <c r="DK6" s="621"/>
      <c r="DL6" s="621"/>
      <c r="DM6" s="621"/>
      <c r="DN6" s="621"/>
      <c r="DO6" s="621"/>
      <c r="DP6" s="622"/>
      <c r="DQ6" s="639">
        <v>88666</v>
      </c>
      <c r="DR6" s="621"/>
      <c r="DS6" s="621"/>
      <c r="DT6" s="621"/>
      <c r="DU6" s="621"/>
      <c r="DV6" s="621"/>
      <c r="DW6" s="621"/>
      <c r="DX6" s="621"/>
      <c r="DY6" s="621"/>
      <c r="DZ6" s="621"/>
      <c r="EA6" s="621"/>
      <c r="EB6" s="621"/>
      <c r="EC6" s="640"/>
    </row>
    <row r="7" spans="2:143" ht="11.25" customHeight="1" x14ac:dyDescent="0.15">
      <c r="B7" s="617" t="s">
        <v>240</v>
      </c>
      <c r="C7" s="618"/>
      <c r="D7" s="618"/>
      <c r="E7" s="618"/>
      <c r="F7" s="618"/>
      <c r="G7" s="618"/>
      <c r="H7" s="618"/>
      <c r="I7" s="618"/>
      <c r="J7" s="618"/>
      <c r="K7" s="618"/>
      <c r="L7" s="618"/>
      <c r="M7" s="618"/>
      <c r="N7" s="618"/>
      <c r="O7" s="618"/>
      <c r="P7" s="618"/>
      <c r="Q7" s="619"/>
      <c r="R7" s="620">
        <v>1078</v>
      </c>
      <c r="S7" s="621"/>
      <c r="T7" s="621"/>
      <c r="U7" s="621"/>
      <c r="V7" s="621"/>
      <c r="W7" s="621"/>
      <c r="X7" s="621"/>
      <c r="Y7" s="622"/>
      <c r="Z7" s="616">
        <v>0</v>
      </c>
      <c r="AA7" s="616"/>
      <c r="AB7" s="616"/>
      <c r="AC7" s="616"/>
      <c r="AD7" s="623">
        <v>1078</v>
      </c>
      <c r="AE7" s="623"/>
      <c r="AF7" s="623"/>
      <c r="AG7" s="623"/>
      <c r="AH7" s="623"/>
      <c r="AI7" s="623"/>
      <c r="AJ7" s="623"/>
      <c r="AK7" s="623"/>
      <c r="AL7" s="624">
        <v>0</v>
      </c>
      <c r="AM7" s="625"/>
      <c r="AN7" s="625"/>
      <c r="AO7" s="626"/>
      <c r="AP7" s="617" t="s">
        <v>241</v>
      </c>
      <c r="AQ7" s="618"/>
      <c r="AR7" s="618"/>
      <c r="AS7" s="618"/>
      <c r="AT7" s="618"/>
      <c r="AU7" s="618"/>
      <c r="AV7" s="618"/>
      <c r="AW7" s="618"/>
      <c r="AX7" s="618"/>
      <c r="AY7" s="618"/>
      <c r="AZ7" s="618"/>
      <c r="BA7" s="618"/>
      <c r="BB7" s="618"/>
      <c r="BC7" s="618"/>
      <c r="BD7" s="618"/>
      <c r="BE7" s="618"/>
      <c r="BF7" s="619"/>
      <c r="BG7" s="620">
        <v>639335</v>
      </c>
      <c r="BH7" s="621"/>
      <c r="BI7" s="621"/>
      <c r="BJ7" s="621"/>
      <c r="BK7" s="621"/>
      <c r="BL7" s="621"/>
      <c r="BM7" s="621"/>
      <c r="BN7" s="622"/>
      <c r="BO7" s="616">
        <v>41.8</v>
      </c>
      <c r="BP7" s="616"/>
      <c r="BQ7" s="616"/>
      <c r="BR7" s="616"/>
      <c r="BS7" s="623">
        <v>41149</v>
      </c>
      <c r="BT7" s="623"/>
      <c r="BU7" s="623"/>
      <c r="BV7" s="623"/>
      <c r="BW7" s="623"/>
      <c r="BX7" s="623"/>
      <c r="BY7" s="623"/>
      <c r="BZ7" s="623"/>
      <c r="CA7" s="623"/>
      <c r="CB7" s="627"/>
      <c r="CD7" s="645" t="s">
        <v>242</v>
      </c>
      <c r="CE7" s="646"/>
      <c r="CF7" s="646"/>
      <c r="CG7" s="646"/>
      <c r="CH7" s="646"/>
      <c r="CI7" s="646"/>
      <c r="CJ7" s="646"/>
      <c r="CK7" s="646"/>
      <c r="CL7" s="646"/>
      <c r="CM7" s="646"/>
      <c r="CN7" s="646"/>
      <c r="CO7" s="646"/>
      <c r="CP7" s="646"/>
      <c r="CQ7" s="647"/>
      <c r="CR7" s="620">
        <v>3089117</v>
      </c>
      <c r="CS7" s="621"/>
      <c r="CT7" s="621"/>
      <c r="CU7" s="621"/>
      <c r="CV7" s="621"/>
      <c r="CW7" s="621"/>
      <c r="CX7" s="621"/>
      <c r="CY7" s="622"/>
      <c r="CZ7" s="616">
        <v>22.2</v>
      </c>
      <c r="DA7" s="616"/>
      <c r="DB7" s="616"/>
      <c r="DC7" s="616"/>
      <c r="DD7" s="639">
        <v>108755</v>
      </c>
      <c r="DE7" s="621"/>
      <c r="DF7" s="621"/>
      <c r="DG7" s="621"/>
      <c r="DH7" s="621"/>
      <c r="DI7" s="621"/>
      <c r="DJ7" s="621"/>
      <c r="DK7" s="621"/>
      <c r="DL7" s="621"/>
      <c r="DM7" s="621"/>
      <c r="DN7" s="621"/>
      <c r="DO7" s="621"/>
      <c r="DP7" s="622"/>
      <c r="DQ7" s="639">
        <v>1939608</v>
      </c>
      <c r="DR7" s="621"/>
      <c r="DS7" s="621"/>
      <c r="DT7" s="621"/>
      <c r="DU7" s="621"/>
      <c r="DV7" s="621"/>
      <c r="DW7" s="621"/>
      <c r="DX7" s="621"/>
      <c r="DY7" s="621"/>
      <c r="DZ7" s="621"/>
      <c r="EA7" s="621"/>
      <c r="EB7" s="621"/>
      <c r="EC7" s="640"/>
    </row>
    <row r="8" spans="2:143" ht="11.25" customHeight="1" x14ac:dyDescent="0.15">
      <c r="B8" s="617" t="s">
        <v>243</v>
      </c>
      <c r="C8" s="618"/>
      <c r="D8" s="618"/>
      <c r="E8" s="618"/>
      <c r="F8" s="618"/>
      <c r="G8" s="618"/>
      <c r="H8" s="618"/>
      <c r="I8" s="618"/>
      <c r="J8" s="618"/>
      <c r="K8" s="618"/>
      <c r="L8" s="618"/>
      <c r="M8" s="618"/>
      <c r="N8" s="618"/>
      <c r="O8" s="618"/>
      <c r="P8" s="618"/>
      <c r="Q8" s="619"/>
      <c r="R8" s="620">
        <v>6652</v>
      </c>
      <c r="S8" s="621"/>
      <c r="T8" s="621"/>
      <c r="U8" s="621"/>
      <c r="V8" s="621"/>
      <c r="W8" s="621"/>
      <c r="X8" s="621"/>
      <c r="Y8" s="622"/>
      <c r="Z8" s="616">
        <v>0</v>
      </c>
      <c r="AA8" s="616"/>
      <c r="AB8" s="616"/>
      <c r="AC8" s="616"/>
      <c r="AD8" s="623">
        <v>6652</v>
      </c>
      <c r="AE8" s="623"/>
      <c r="AF8" s="623"/>
      <c r="AG8" s="623"/>
      <c r="AH8" s="623"/>
      <c r="AI8" s="623"/>
      <c r="AJ8" s="623"/>
      <c r="AK8" s="623"/>
      <c r="AL8" s="624">
        <v>0.1</v>
      </c>
      <c r="AM8" s="625"/>
      <c r="AN8" s="625"/>
      <c r="AO8" s="626"/>
      <c r="AP8" s="617" t="s">
        <v>244</v>
      </c>
      <c r="AQ8" s="618"/>
      <c r="AR8" s="618"/>
      <c r="AS8" s="618"/>
      <c r="AT8" s="618"/>
      <c r="AU8" s="618"/>
      <c r="AV8" s="618"/>
      <c r="AW8" s="618"/>
      <c r="AX8" s="618"/>
      <c r="AY8" s="618"/>
      <c r="AZ8" s="618"/>
      <c r="BA8" s="618"/>
      <c r="BB8" s="618"/>
      <c r="BC8" s="618"/>
      <c r="BD8" s="618"/>
      <c r="BE8" s="618"/>
      <c r="BF8" s="619"/>
      <c r="BG8" s="620">
        <v>20953</v>
      </c>
      <c r="BH8" s="621"/>
      <c r="BI8" s="621"/>
      <c r="BJ8" s="621"/>
      <c r="BK8" s="621"/>
      <c r="BL8" s="621"/>
      <c r="BM8" s="621"/>
      <c r="BN8" s="622"/>
      <c r="BO8" s="616">
        <v>1.4</v>
      </c>
      <c r="BP8" s="616"/>
      <c r="BQ8" s="616"/>
      <c r="BR8" s="616"/>
      <c r="BS8" s="623" t="s">
        <v>128</v>
      </c>
      <c r="BT8" s="623"/>
      <c r="BU8" s="623"/>
      <c r="BV8" s="623"/>
      <c r="BW8" s="623"/>
      <c r="BX8" s="623"/>
      <c r="BY8" s="623"/>
      <c r="BZ8" s="623"/>
      <c r="CA8" s="623"/>
      <c r="CB8" s="627"/>
      <c r="CD8" s="645" t="s">
        <v>245</v>
      </c>
      <c r="CE8" s="646"/>
      <c r="CF8" s="646"/>
      <c r="CG8" s="646"/>
      <c r="CH8" s="646"/>
      <c r="CI8" s="646"/>
      <c r="CJ8" s="646"/>
      <c r="CK8" s="646"/>
      <c r="CL8" s="646"/>
      <c r="CM8" s="646"/>
      <c r="CN8" s="646"/>
      <c r="CO8" s="646"/>
      <c r="CP8" s="646"/>
      <c r="CQ8" s="647"/>
      <c r="CR8" s="620">
        <v>3061374</v>
      </c>
      <c r="CS8" s="621"/>
      <c r="CT8" s="621"/>
      <c r="CU8" s="621"/>
      <c r="CV8" s="621"/>
      <c r="CW8" s="621"/>
      <c r="CX8" s="621"/>
      <c r="CY8" s="622"/>
      <c r="CZ8" s="616">
        <v>22</v>
      </c>
      <c r="DA8" s="616"/>
      <c r="DB8" s="616"/>
      <c r="DC8" s="616"/>
      <c r="DD8" s="639">
        <v>11026</v>
      </c>
      <c r="DE8" s="621"/>
      <c r="DF8" s="621"/>
      <c r="DG8" s="621"/>
      <c r="DH8" s="621"/>
      <c r="DI8" s="621"/>
      <c r="DJ8" s="621"/>
      <c r="DK8" s="621"/>
      <c r="DL8" s="621"/>
      <c r="DM8" s="621"/>
      <c r="DN8" s="621"/>
      <c r="DO8" s="621"/>
      <c r="DP8" s="622"/>
      <c r="DQ8" s="639">
        <v>1690554</v>
      </c>
      <c r="DR8" s="621"/>
      <c r="DS8" s="621"/>
      <c r="DT8" s="621"/>
      <c r="DU8" s="621"/>
      <c r="DV8" s="621"/>
      <c r="DW8" s="621"/>
      <c r="DX8" s="621"/>
      <c r="DY8" s="621"/>
      <c r="DZ8" s="621"/>
      <c r="EA8" s="621"/>
      <c r="EB8" s="621"/>
      <c r="EC8" s="640"/>
    </row>
    <row r="9" spans="2:143" ht="11.25" customHeight="1" x14ac:dyDescent="0.15">
      <c r="B9" s="617" t="s">
        <v>246</v>
      </c>
      <c r="C9" s="618"/>
      <c r="D9" s="618"/>
      <c r="E9" s="618"/>
      <c r="F9" s="618"/>
      <c r="G9" s="618"/>
      <c r="H9" s="618"/>
      <c r="I9" s="618"/>
      <c r="J9" s="618"/>
      <c r="K9" s="618"/>
      <c r="L9" s="618"/>
      <c r="M9" s="618"/>
      <c r="N9" s="618"/>
      <c r="O9" s="618"/>
      <c r="P9" s="618"/>
      <c r="Q9" s="619"/>
      <c r="R9" s="620">
        <v>10052</v>
      </c>
      <c r="S9" s="621"/>
      <c r="T9" s="621"/>
      <c r="U9" s="621"/>
      <c r="V9" s="621"/>
      <c r="W9" s="621"/>
      <c r="X9" s="621"/>
      <c r="Y9" s="622"/>
      <c r="Z9" s="616">
        <v>0.1</v>
      </c>
      <c r="AA9" s="616"/>
      <c r="AB9" s="616"/>
      <c r="AC9" s="616"/>
      <c r="AD9" s="623">
        <v>10052</v>
      </c>
      <c r="AE9" s="623"/>
      <c r="AF9" s="623"/>
      <c r="AG9" s="623"/>
      <c r="AH9" s="623"/>
      <c r="AI9" s="623"/>
      <c r="AJ9" s="623"/>
      <c r="AK9" s="623"/>
      <c r="AL9" s="624">
        <v>0.1</v>
      </c>
      <c r="AM9" s="625"/>
      <c r="AN9" s="625"/>
      <c r="AO9" s="626"/>
      <c r="AP9" s="617" t="s">
        <v>247</v>
      </c>
      <c r="AQ9" s="618"/>
      <c r="AR9" s="618"/>
      <c r="AS9" s="618"/>
      <c r="AT9" s="618"/>
      <c r="AU9" s="618"/>
      <c r="AV9" s="618"/>
      <c r="AW9" s="618"/>
      <c r="AX9" s="618"/>
      <c r="AY9" s="618"/>
      <c r="AZ9" s="618"/>
      <c r="BA9" s="618"/>
      <c r="BB9" s="618"/>
      <c r="BC9" s="618"/>
      <c r="BD9" s="618"/>
      <c r="BE9" s="618"/>
      <c r="BF9" s="619"/>
      <c r="BG9" s="620">
        <v>442253</v>
      </c>
      <c r="BH9" s="621"/>
      <c r="BI9" s="621"/>
      <c r="BJ9" s="621"/>
      <c r="BK9" s="621"/>
      <c r="BL9" s="621"/>
      <c r="BM9" s="621"/>
      <c r="BN9" s="622"/>
      <c r="BO9" s="616">
        <v>28.9</v>
      </c>
      <c r="BP9" s="616"/>
      <c r="BQ9" s="616"/>
      <c r="BR9" s="616"/>
      <c r="BS9" s="623" t="s">
        <v>128</v>
      </c>
      <c r="BT9" s="623"/>
      <c r="BU9" s="623"/>
      <c r="BV9" s="623"/>
      <c r="BW9" s="623"/>
      <c r="BX9" s="623"/>
      <c r="BY9" s="623"/>
      <c r="BZ9" s="623"/>
      <c r="CA9" s="623"/>
      <c r="CB9" s="627"/>
      <c r="CD9" s="645" t="s">
        <v>248</v>
      </c>
      <c r="CE9" s="646"/>
      <c r="CF9" s="646"/>
      <c r="CG9" s="646"/>
      <c r="CH9" s="646"/>
      <c r="CI9" s="646"/>
      <c r="CJ9" s="646"/>
      <c r="CK9" s="646"/>
      <c r="CL9" s="646"/>
      <c r="CM9" s="646"/>
      <c r="CN9" s="646"/>
      <c r="CO9" s="646"/>
      <c r="CP9" s="646"/>
      <c r="CQ9" s="647"/>
      <c r="CR9" s="620">
        <v>1144871</v>
      </c>
      <c r="CS9" s="621"/>
      <c r="CT9" s="621"/>
      <c r="CU9" s="621"/>
      <c r="CV9" s="621"/>
      <c r="CW9" s="621"/>
      <c r="CX9" s="621"/>
      <c r="CY9" s="622"/>
      <c r="CZ9" s="616">
        <v>8.1999999999999993</v>
      </c>
      <c r="DA9" s="616"/>
      <c r="DB9" s="616"/>
      <c r="DC9" s="616"/>
      <c r="DD9" s="639">
        <v>20938</v>
      </c>
      <c r="DE9" s="621"/>
      <c r="DF9" s="621"/>
      <c r="DG9" s="621"/>
      <c r="DH9" s="621"/>
      <c r="DI9" s="621"/>
      <c r="DJ9" s="621"/>
      <c r="DK9" s="621"/>
      <c r="DL9" s="621"/>
      <c r="DM9" s="621"/>
      <c r="DN9" s="621"/>
      <c r="DO9" s="621"/>
      <c r="DP9" s="622"/>
      <c r="DQ9" s="639">
        <v>856166</v>
      </c>
      <c r="DR9" s="621"/>
      <c r="DS9" s="621"/>
      <c r="DT9" s="621"/>
      <c r="DU9" s="621"/>
      <c r="DV9" s="621"/>
      <c r="DW9" s="621"/>
      <c r="DX9" s="621"/>
      <c r="DY9" s="621"/>
      <c r="DZ9" s="621"/>
      <c r="EA9" s="621"/>
      <c r="EB9" s="621"/>
      <c r="EC9" s="640"/>
    </row>
    <row r="10" spans="2:143" ht="11.25" customHeight="1" x14ac:dyDescent="0.15">
      <c r="B10" s="617" t="s">
        <v>249</v>
      </c>
      <c r="C10" s="618"/>
      <c r="D10" s="618"/>
      <c r="E10" s="618"/>
      <c r="F10" s="618"/>
      <c r="G10" s="618"/>
      <c r="H10" s="618"/>
      <c r="I10" s="618"/>
      <c r="J10" s="618"/>
      <c r="K10" s="618"/>
      <c r="L10" s="618"/>
      <c r="M10" s="618"/>
      <c r="N10" s="618"/>
      <c r="O10" s="618"/>
      <c r="P10" s="618"/>
      <c r="Q10" s="619"/>
      <c r="R10" s="620" t="s">
        <v>128</v>
      </c>
      <c r="S10" s="621"/>
      <c r="T10" s="621"/>
      <c r="U10" s="621"/>
      <c r="V10" s="621"/>
      <c r="W10" s="621"/>
      <c r="X10" s="621"/>
      <c r="Y10" s="622"/>
      <c r="Z10" s="616" t="s">
        <v>128</v>
      </c>
      <c r="AA10" s="616"/>
      <c r="AB10" s="616"/>
      <c r="AC10" s="616"/>
      <c r="AD10" s="623" t="s">
        <v>128</v>
      </c>
      <c r="AE10" s="623"/>
      <c r="AF10" s="623"/>
      <c r="AG10" s="623"/>
      <c r="AH10" s="623"/>
      <c r="AI10" s="623"/>
      <c r="AJ10" s="623"/>
      <c r="AK10" s="623"/>
      <c r="AL10" s="624" t="s">
        <v>128</v>
      </c>
      <c r="AM10" s="625"/>
      <c r="AN10" s="625"/>
      <c r="AO10" s="626"/>
      <c r="AP10" s="617" t="s">
        <v>250</v>
      </c>
      <c r="AQ10" s="618"/>
      <c r="AR10" s="618"/>
      <c r="AS10" s="618"/>
      <c r="AT10" s="618"/>
      <c r="AU10" s="618"/>
      <c r="AV10" s="618"/>
      <c r="AW10" s="618"/>
      <c r="AX10" s="618"/>
      <c r="AY10" s="618"/>
      <c r="AZ10" s="618"/>
      <c r="BA10" s="618"/>
      <c r="BB10" s="618"/>
      <c r="BC10" s="618"/>
      <c r="BD10" s="618"/>
      <c r="BE10" s="618"/>
      <c r="BF10" s="619"/>
      <c r="BG10" s="620">
        <v>32058</v>
      </c>
      <c r="BH10" s="621"/>
      <c r="BI10" s="621"/>
      <c r="BJ10" s="621"/>
      <c r="BK10" s="621"/>
      <c r="BL10" s="621"/>
      <c r="BM10" s="621"/>
      <c r="BN10" s="622"/>
      <c r="BO10" s="616">
        <v>2.1</v>
      </c>
      <c r="BP10" s="616"/>
      <c r="BQ10" s="616"/>
      <c r="BR10" s="616"/>
      <c r="BS10" s="623" t="s">
        <v>128</v>
      </c>
      <c r="BT10" s="623"/>
      <c r="BU10" s="623"/>
      <c r="BV10" s="623"/>
      <c r="BW10" s="623"/>
      <c r="BX10" s="623"/>
      <c r="BY10" s="623"/>
      <c r="BZ10" s="623"/>
      <c r="CA10" s="623"/>
      <c r="CB10" s="627"/>
      <c r="CD10" s="645" t="s">
        <v>251</v>
      </c>
      <c r="CE10" s="646"/>
      <c r="CF10" s="646"/>
      <c r="CG10" s="646"/>
      <c r="CH10" s="646"/>
      <c r="CI10" s="646"/>
      <c r="CJ10" s="646"/>
      <c r="CK10" s="646"/>
      <c r="CL10" s="646"/>
      <c r="CM10" s="646"/>
      <c r="CN10" s="646"/>
      <c r="CO10" s="646"/>
      <c r="CP10" s="646"/>
      <c r="CQ10" s="647"/>
      <c r="CR10" s="620">
        <v>17000</v>
      </c>
      <c r="CS10" s="621"/>
      <c r="CT10" s="621"/>
      <c r="CU10" s="621"/>
      <c r="CV10" s="621"/>
      <c r="CW10" s="621"/>
      <c r="CX10" s="621"/>
      <c r="CY10" s="622"/>
      <c r="CZ10" s="616">
        <v>0.1</v>
      </c>
      <c r="DA10" s="616"/>
      <c r="DB10" s="616"/>
      <c r="DC10" s="616"/>
      <c r="DD10" s="639" t="s">
        <v>128</v>
      </c>
      <c r="DE10" s="621"/>
      <c r="DF10" s="621"/>
      <c r="DG10" s="621"/>
      <c r="DH10" s="621"/>
      <c r="DI10" s="621"/>
      <c r="DJ10" s="621"/>
      <c r="DK10" s="621"/>
      <c r="DL10" s="621"/>
      <c r="DM10" s="621"/>
      <c r="DN10" s="621"/>
      <c r="DO10" s="621"/>
      <c r="DP10" s="622"/>
      <c r="DQ10" s="639" t="s">
        <v>128</v>
      </c>
      <c r="DR10" s="621"/>
      <c r="DS10" s="621"/>
      <c r="DT10" s="621"/>
      <c r="DU10" s="621"/>
      <c r="DV10" s="621"/>
      <c r="DW10" s="621"/>
      <c r="DX10" s="621"/>
      <c r="DY10" s="621"/>
      <c r="DZ10" s="621"/>
      <c r="EA10" s="621"/>
      <c r="EB10" s="621"/>
      <c r="EC10" s="640"/>
    </row>
    <row r="11" spans="2:143" ht="11.25" customHeight="1" x14ac:dyDescent="0.15">
      <c r="B11" s="617" t="s">
        <v>252</v>
      </c>
      <c r="C11" s="618"/>
      <c r="D11" s="618"/>
      <c r="E11" s="618"/>
      <c r="F11" s="618"/>
      <c r="G11" s="618"/>
      <c r="H11" s="618"/>
      <c r="I11" s="618"/>
      <c r="J11" s="618"/>
      <c r="K11" s="618"/>
      <c r="L11" s="618"/>
      <c r="M11" s="618"/>
      <c r="N11" s="618"/>
      <c r="O11" s="618"/>
      <c r="P11" s="618"/>
      <c r="Q11" s="619"/>
      <c r="R11" s="620">
        <v>314499</v>
      </c>
      <c r="S11" s="621"/>
      <c r="T11" s="621"/>
      <c r="U11" s="621"/>
      <c r="V11" s="621"/>
      <c r="W11" s="621"/>
      <c r="X11" s="621"/>
      <c r="Y11" s="622"/>
      <c r="Z11" s="624">
        <v>2.2000000000000002</v>
      </c>
      <c r="AA11" s="625"/>
      <c r="AB11" s="625"/>
      <c r="AC11" s="648"/>
      <c r="AD11" s="639">
        <v>314499</v>
      </c>
      <c r="AE11" s="621"/>
      <c r="AF11" s="621"/>
      <c r="AG11" s="621"/>
      <c r="AH11" s="621"/>
      <c r="AI11" s="621"/>
      <c r="AJ11" s="621"/>
      <c r="AK11" s="622"/>
      <c r="AL11" s="624">
        <v>4.3</v>
      </c>
      <c r="AM11" s="625"/>
      <c r="AN11" s="625"/>
      <c r="AO11" s="626"/>
      <c r="AP11" s="617" t="s">
        <v>253</v>
      </c>
      <c r="AQ11" s="618"/>
      <c r="AR11" s="618"/>
      <c r="AS11" s="618"/>
      <c r="AT11" s="618"/>
      <c r="AU11" s="618"/>
      <c r="AV11" s="618"/>
      <c r="AW11" s="618"/>
      <c r="AX11" s="618"/>
      <c r="AY11" s="618"/>
      <c r="AZ11" s="618"/>
      <c r="BA11" s="618"/>
      <c r="BB11" s="618"/>
      <c r="BC11" s="618"/>
      <c r="BD11" s="618"/>
      <c r="BE11" s="618"/>
      <c r="BF11" s="619"/>
      <c r="BG11" s="620">
        <v>144071</v>
      </c>
      <c r="BH11" s="621"/>
      <c r="BI11" s="621"/>
      <c r="BJ11" s="621"/>
      <c r="BK11" s="621"/>
      <c r="BL11" s="621"/>
      <c r="BM11" s="621"/>
      <c r="BN11" s="622"/>
      <c r="BO11" s="616">
        <v>9.4</v>
      </c>
      <c r="BP11" s="616"/>
      <c r="BQ11" s="616"/>
      <c r="BR11" s="616"/>
      <c r="BS11" s="623">
        <v>41149</v>
      </c>
      <c r="BT11" s="623"/>
      <c r="BU11" s="623"/>
      <c r="BV11" s="623"/>
      <c r="BW11" s="623"/>
      <c r="BX11" s="623"/>
      <c r="BY11" s="623"/>
      <c r="BZ11" s="623"/>
      <c r="CA11" s="623"/>
      <c r="CB11" s="627"/>
      <c r="CD11" s="645" t="s">
        <v>254</v>
      </c>
      <c r="CE11" s="646"/>
      <c r="CF11" s="646"/>
      <c r="CG11" s="646"/>
      <c r="CH11" s="646"/>
      <c r="CI11" s="646"/>
      <c r="CJ11" s="646"/>
      <c r="CK11" s="646"/>
      <c r="CL11" s="646"/>
      <c r="CM11" s="646"/>
      <c r="CN11" s="646"/>
      <c r="CO11" s="646"/>
      <c r="CP11" s="646"/>
      <c r="CQ11" s="647"/>
      <c r="CR11" s="620">
        <v>874293</v>
      </c>
      <c r="CS11" s="621"/>
      <c r="CT11" s="621"/>
      <c r="CU11" s="621"/>
      <c r="CV11" s="621"/>
      <c r="CW11" s="621"/>
      <c r="CX11" s="621"/>
      <c r="CY11" s="622"/>
      <c r="CZ11" s="616">
        <v>6.3</v>
      </c>
      <c r="DA11" s="616"/>
      <c r="DB11" s="616"/>
      <c r="DC11" s="616"/>
      <c r="DD11" s="639">
        <v>169731</v>
      </c>
      <c r="DE11" s="621"/>
      <c r="DF11" s="621"/>
      <c r="DG11" s="621"/>
      <c r="DH11" s="621"/>
      <c r="DI11" s="621"/>
      <c r="DJ11" s="621"/>
      <c r="DK11" s="621"/>
      <c r="DL11" s="621"/>
      <c r="DM11" s="621"/>
      <c r="DN11" s="621"/>
      <c r="DO11" s="621"/>
      <c r="DP11" s="622"/>
      <c r="DQ11" s="639">
        <v>384256</v>
      </c>
      <c r="DR11" s="621"/>
      <c r="DS11" s="621"/>
      <c r="DT11" s="621"/>
      <c r="DU11" s="621"/>
      <c r="DV11" s="621"/>
      <c r="DW11" s="621"/>
      <c r="DX11" s="621"/>
      <c r="DY11" s="621"/>
      <c r="DZ11" s="621"/>
      <c r="EA11" s="621"/>
      <c r="EB11" s="621"/>
      <c r="EC11" s="640"/>
    </row>
    <row r="12" spans="2:143" ht="11.25" customHeight="1" x14ac:dyDescent="0.15">
      <c r="B12" s="617" t="s">
        <v>255</v>
      </c>
      <c r="C12" s="618"/>
      <c r="D12" s="618"/>
      <c r="E12" s="618"/>
      <c r="F12" s="618"/>
      <c r="G12" s="618"/>
      <c r="H12" s="618"/>
      <c r="I12" s="618"/>
      <c r="J12" s="618"/>
      <c r="K12" s="618"/>
      <c r="L12" s="618"/>
      <c r="M12" s="618"/>
      <c r="N12" s="618"/>
      <c r="O12" s="618"/>
      <c r="P12" s="618"/>
      <c r="Q12" s="619"/>
      <c r="R12" s="620">
        <v>7672</v>
      </c>
      <c r="S12" s="621"/>
      <c r="T12" s="621"/>
      <c r="U12" s="621"/>
      <c r="V12" s="621"/>
      <c r="W12" s="621"/>
      <c r="X12" s="621"/>
      <c r="Y12" s="622"/>
      <c r="Z12" s="616">
        <v>0.1</v>
      </c>
      <c r="AA12" s="616"/>
      <c r="AB12" s="616"/>
      <c r="AC12" s="616"/>
      <c r="AD12" s="623">
        <v>7672</v>
      </c>
      <c r="AE12" s="623"/>
      <c r="AF12" s="623"/>
      <c r="AG12" s="623"/>
      <c r="AH12" s="623"/>
      <c r="AI12" s="623"/>
      <c r="AJ12" s="623"/>
      <c r="AK12" s="623"/>
      <c r="AL12" s="624">
        <v>0.1</v>
      </c>
      <c r="AM12" s="625"/>
      <c r="AN12" s="625"/>
      <c r="AO12" s="626"/>
      <c r="AP12" s="617" t="s">
        <v>256</v>
      </c>
      <c r="AQ12" s="618"/>
      <c r="AR12" s="618"/>
      <c r="AS12" s="618"/>
      <c r="AT12" s="618"/>
      <c r="AU12" s="618"/>
      <c r="AV12" s="618"/>
      <c r="AW12" s="618"/>
      <c r="AX12" s="618"/>
      <c r="AY12" s="618"/>
      <c r="AZ12" s="618"/>
      <c r="BA12" s="618"/>
      <c r="BB12" s="618"/>
      <c r="BC12" s="618"/>
      <c r="BD12" s="618"/>
      <c r="BE12" s="618"/>
      <c r="BF12" s="619"/>
      <c r="BG12" s="620">
        <v>772898</v>
      </c>
      <c r="BH12" s="621"/>
      <c r="BI12" s="621"/>
      <c r="BJ12" s="621"/>
      <c r="BK12" s="621"/>
      <c r="BL12" s="621"/>
      <c r="BM12" s="621"/>
      <c r="BN12" s="622"/>
      <c r="BO12" s="616">
        <v>50.5</v>
      </c>
      <c r="BP12" s="616"/>
      <c r="BQ12" s="616"/>
      <c r="BR12" s="616"/>
      <c r="BS12" s="623" t="s">
        <v>128</v>
      </c>
      <c r="BT12" s="623"/>
      <c r="BU12" s="623"/>
      <c r="BV12" s="623"/>
      <c r="BW12" s="623"/>
      <c r="BX12" s="623"/>
      <c r="BY12" s="623"/>
      <c r="BZ12" s="623"/>
      <c r="CA12" s="623"/>
      <c r="CB12" s="627"/>
      <c r="CD12" s="645" t="s">
        <v>257</v>
      </c>
      <c r="CE12" s="646"/>
      <c r="CF12" s="646"/>
      <c r="CG12" s="646"/>
      <c r="CH12" s="646"/>
      <c r="CI12" s="646"/>
      <c r="CJ12" s="646"/>
      <c r="CK12" s="646"/>
      <c r="CL12" s="646"/>
      <c r="CM12" s="646"/>
      <c r="CN12" s="646"/>
      <c r="CO12" s="646"/>
      <c r="CP12" s="646"/>
      <c r="CQ12" s="647"/>
      <c r="CR12" s="620">
        <v>82890</v>
      </c>
      <c r="CS12" s="621"/>
      <c r="CT12" s="621"/>
      <c r="CU12" s="621"/>
      <c r="CV12" s="621"/>
      <c r="CW12" s="621"/>
      <c r="CX12" s="621"/>
      <c r="CY12" s="622"/>
      <c r="CZ12" s="616">
        <v>0.6</v>
      </c>
      <c r="DA12" s="616"/>
      <c r="DB12" s="616"/>
      <c r="DC12" s="616"/>
      <c r="DD12" s="639">
        <v>4944</v>
      </c>
      <c r="DE12" s="621"/>
      <c r="DF12" s="621"/>
      <c r="DG12" s="621"/>
      <c r="DH12" s="621"/>
      <c r="DI12" s="621"/>
      <c r="DJ12" s="621"/>
      <c r="DK12" s="621"/>
      <c r="DL12" s="621"/>
      <c r="DM12" s="621"/>
      <c r="DN12" s="621"/>
      <c r="DO12" s="621"/>
      <c r="DP12" s="622"/>
      <c r="DQ12" s="639">
        <v>63848</v>
      </c>
      <c r="DR12" s="621"/>
      <c r="DS12" s="621"/>
      <c r="DT12" s="621"/>
      <c r="DU12" s="621"/>
      <c r="DV12" s="621"/>
      <c r="DW12" s="621"/>
      <c r="DX12" s="621"/>
      <c r="DY12" s="621"/>
      <c r="DZ12" s="621"/>
      <c r="EA12" s="621"/>
      <c r="EB12" s="621"/>
      <c r="EC12" s="640"/>
    </row>
    <row r="13" spans="2:143" ht="11.25" customHeight="1" x14ac:dyDescent="0.15">
      <c r="B13" s="617" t="s">
        <v>258</v>
      </c>
      <c r="C13" s="618"/>
      <c r="D13" s="618"/>
      <c r="E13" s="618"/>
      <c r="F13" s="618"/>
      <c r="G13" s="618"/>
      <c r="H13" s="618"/>
      <c r="I13" s="618"/>
      <c r="J13" s="618"/>
      <c r="K13" s="618"/>
      <c r="L13" s="618"/>
      <c r="M13" s="618"/>
      <c r="N13" s="618"/>
      <c r="O13" s="618"/>
      <c r="P13" s="618"/>
      <c r="Q13" s="619"/>
      <c r="R13" s="620" t="s">
        <v>128</v>
      </c>
      <c r="S13" s="621"/>
      <c r="T13" s="621"/>
      <c r="U13" s="621"/>
      <c r="V13" s="621"/>
      <c r="W13" s="621"/>
      <c r="X13" s="621"/>
      <c r="Y13" s="622"/>
      <c r="Z13" s="616" t="s">
        <v>128</v>
      </c>
      <c r="AA13" s="616"/>
      <c r="AB13" s="616"/>
      <c r="AC13" s="616"/>
      <c r="AD13" s="623" t="s">
        <v>128</v>
      </c>
      <c r="AE13" s="623"/>
      <c r="AF13" s="623"/>
      <c r="AG13" s="623"/>
      <c r="AH13" s="623"/>
      <c r="AI13" s="623"/>
      <c r="AJ13" s="623"/>
      <c r="AK13" s="623"/>
      <c r="AL13" s="624" t="s">
        <v>128</v>
      </c>
      <c r="AM13" s="625"/>
      <c r="AN13" s="625"/>
      <c r="AO13" s="626"/>
      <c r="AP13" s="617" t="s">
        <v>259</v>
      </c>
      <c r="AQ13" s="618"/>
      <c r="AR13" s="618"/>
      <c r="AS13" s="618"/>
      <c r="AT13" s="618"/>
      <c r="AU13" s="618"/>
      <c r="AV13" s="618"/>
      <c r="AW13" s="618"/>
      <c r="AX13" s="618"/>
      <c r="AY13" s="618"/>
      <c r="AZ13" s="618"/>
      <c r="BA13" s="618"/>
      <c r="BB13" s="618"/>
      <c r="BC13" s="618"/>
      <c r="BD13" s="618"/>
      <c r="BE13" s="618"/>
      <c r="BF13" s="619"/>
      <c r="BG13" s="620">
        <v>769053</v>
      </c>
      <c r="BH13" s="621"/>
      <c r="BI13" s="621"/>
      <c r="BJ13" s="621"/>
      <c r="BK13" s="621"/>
      <c r="BL13" s="621"/>
      <c r="BM13" s="621"/>
      <c r="BN13" s="622"/>
      <c r="BO13" s="616">
        <v>50.3</v>
      </c>
      <c r="BP13" s="616"/>
      <c r="BQ13" s="616"/>
      <c r="BR13" s="616"/>
      <c r="BS13" s="623" t="s">
        <v>128</v>
      </c>
      <c r="BT13" s="623"/>
      <c r="BU13" s="623"/>
      <c r="BV13" s="623"/>
      <c r="BW13" s="623"/>
      <c r="BX13" s="623"/>
      <c r="BY13" s="623"/>
      <c r="BZ13" s="623"/>
      <c r="CA13" s="623"/>
      <c r="CB13" s="627"/>
      <c r="CD13" s="645" t="s">
        <v>260</v>
      </c>
      <c r="CE13" s="646"/>
      <c r="CF13" s="646"/>
      <c r="CG13" s="646"/>
      <c r="CH13" s="646"/>
      <c r="CI13" s="646"/>
      <c r="CJ13" s="646"/>
      <c r="CK13" s="646"/>
      <c r="CL13" s="646"/>
      <c r="CM13" s="646"/>
      <c r="CN13" s="646"/>
      <c r="CO13" s="646"/>
      <c r="CP13" s="646"/>
      <c r="CQ13" s="647"/>
      <c r="CR13" s="620">
        <v>1158104</v>
      </c>
      <c r="CS13" s="621"/>
      <c r="CT13" s="621"/>
      <c r="CU13" s="621"/>
      <c r="CV13" s="621"/>
      <c r="CW13" s="621"/>
      <c r="CX13" s="621"/>
      <c r="CY13" s="622"/>
      <c r="CZ13" s="616">
        <v>8.3000000000000007</v>
      </c>
      <c r="DA13" s="616"/>
      <c r="DB13" s="616"/>
      <c r="DC13" s="616"/>
      <c r="DD13" s="639">
        <v>614642</v>
      </c>
      <c r="DE13" s="621"/>
      <c r="DF13" s="621"/>
      <c r="DG13" s="621"/>
      <c r="DH13" s="621"/>
      <c r="DI13" s="621"/>
      <c r="DJ13" s="621"/>
      <c r="DK13" s="621"/>
      <c r="DL13" s="621"/>
      <c r="DM13" s="621"/>
      <c r="DN13" s="621"/>
      <c r="DO13" s="621"/>
      <c r="DP13" s="622"/>
      <c r="DQ13" s="639">
        <v>693595</v>
      </c>
      <c r="DR13" s="621"/>
      <c r="DS13" s="621"/>
      <c r="DT13" s="621"/>
      <c r="DU13" s="621"/>
      <c r="DV13" s="621"/>
      <c r="DW13" s="621"/>
      <c r="DX13" s="621"/>
      <c r="DY13" s="621"/>
      <c r="DZ13" s="621"/>
      <c r="EA13" s="621"/>
      <c r="EB13" s="621"/>
      <c r="EC13" s="640"/>
    </row>
    <row r="14" spans="2:143" ht="11.25" customHeight="1" x14ac:dyDescent="0.15">
      <c r="B14" s="617" t="s">
        <v>261</v>
      </c>
      <c r="C14" s="618"/>
      <c r="D14" s="618"/>
      <c r="E14" s="618"/>
      <c r="F14" s="618"/>
      <c r="G14" s="618"/>
      <c r="H14" s="618"/>
      <c r="I14" s="618"/>
      <c r="J14" s="618"/>
      <c r="K14" s="618"/>
      <c r="L14" s="618"/>
      <c r="M14" s="618"/>
      <c r="N14" s="618"/>
      <c r="O14" s="618"/>
      <c r="P14" s="618"/>
      <c r="Q14" s="619"/>
      <c r="R14" s="620" t="s">
        <v>128</v>
      </c>
      <c r="S14" s="621"/>
      <c r="T14" s="621"/>
      <c r="U14" s="621"/>
      <c r="V14" s="621"/>
      <c r="W14" s="621"/>
      <c r="X14" s="621"/>
      <c r="Y14" s="622"/>
      <c r="Z14" s="616" t="s">
        <v>128</v>
      </c>
      <c r="AA14" s="616"/>
      <c r="AB14" s="616"/>
      <c r="AC14" s="616"/>
      <c r="AD14" s="623" t="s">
        <v>128</v>
      </c>
      <c r="AE14" s="623"/>
      <c r="AF14" s="623"/>
      <c r="AG14" s="623"/>
      <c r="AH14" s="623"/>
      <c r="AI14" s="623"/>
      <c r="AJ14" s="623"/>
      <c r="AK14" s="623"/>
      <c r="AL14" s="624" t="s">
        <v>128</v>
      </c>
      <c r="AM14" s="625"/>
      <c r="AN14" s="625"/>
      <c r="AO14" s="626"/>
      <c r="AP14" s="617" t="s">
        <v>262</v>
      </c>
      <c r="AQ14" s="618"/>
      <c r="AR14" s="618"/>
      <c r="AS14" s="618"/>
      <c r="AT14" s="618"/>
      <c r="AU14" s="618"/>
      <c r="AV14" s="618"/>
      <c r="AW14" s="618"/>
      <c r="AX14" s="618"/>
      <c r="AY14" s="618"/>
      <c r="AZ14" s="618"/>
      <c r="BA14" s="618"/>
      <c r="BB14" s="618"/>
      <c r="BC14" s="618"/>
      <c r="BD14" s="618"/>
      <c r="BE14" s="618"/>
      <c r="BF14" s="619"/>
      <c r="BG14" s="620">
        <v>67730</v>
      </c>
      <c r="BH14" s="621"/>
      <c r="BI14" s="621"/>
      <c r="BJ14" s="621"/>
      <c r="BK14" s="621"/>
      <c r="BL14" s="621"/>
      <c r="BM14" s="621"/>
      <c r="BN14" s="622"/>
      <c r="BO14" s="616">
        <v>4.4000000000000004</v>
      </c>
      <c r="BP14" s="616"/>
      <c r="BQ14" s="616"/>
      <c r="BR14" s="616"/>
      <c r="BS14" s="623" t="s">
        <v>128</v>
      </c>
      <c r="BT14" s="623"/>
      <c r="BU14" s="623"/>
      <c r="BV14" s="623"/>
      <c r="BW14" s="623"/>
      <c r="BX14" s="623"/>
      <c r="BY14" s="623"/>
      <c r="BZ14" s="623"/>
      <c r="CA14" s="623"/>
      <c r="CB14" s="627"/>
      <c r="CD14" s="645" t="s">
        <v>263</v>
      </c>
      <c r="CE14" s="646"/>
      <c r="CF14" s="646"/>
      <c r="CG14" s="646"/>
      <c r="CH14" s="646"/>
      <c r="CI14" s="646"/>
      <c r="CJ14" s="646"/>
      <c r="CK14" s="646"/>
      <c r="CL14" s="646"/>
      <c r="CM14" s="646"/>
      <c r="CN14" s="646"/>
      <c r="CO14" s="646"/>
      <c r="CP14" s="646"/>
      <c r="CQ14" s="647"/>
      <c r="CR14" s="620">
        <v>307228</v>
      </c>
      <c r="CS14" s="621"/>
      <c r="CT14" s="621"/>
      <c r="CU14" s="621"/>
      <c r="CV14" s="621"/>
      <c r="CW14" s="621"/>
      <c r="CX14" s="621"/>
      <c r="CY14" s="622"/>
      <c r="CZ14" s="616">
        <v>2.2000000000000002</v>
      </c>
      <c r="DA14" s="616"/>
      <c r="DB14" s="616"/>
      <c r="DC14" s="616"/>
      <c r="DD14" s="639">
        <v>33258</v>
      </c>
      <c r="DE14" s="621"/>
      <c r="DF14" s="621"/>
      <c r="DG14" s="621"/>
      <c r="DH14" s="621"/>
      <c r="DI14" s="621"/>
      <c r="DJ14" s="621"/>
      <c r="DK14" s="621"/>
      <c r="DL14" s="621"/>
      <c r="DM14" s="621"/>
      <c r="DN14" s="621"/>
      <c r="DO14" s="621"/>
      <c r="DP14" s="622"/>
      <c r="DQ14" s="639">
        <v>271559</v>
      </c>
      <c r="DR14" s="621"/>
      <c r="DS14" s="621"/>
      <c r="DT14" s="621"/>
      <c r="DU14" s="621"/>
      <c r="DV14" s="621"/>
      <c r="DW14" s="621"/>
      <c r="DX14" s="621"/>
      <c r="DY14" s="621"/>
      <c r="DZ14" s="621"/>
      <c r="EA14" s="621"/>
      <c r="EB14" s="621"/>
      <c r="EC14" s="640"/>
    </row>
    <row r="15" spans="2:143" ht="11.25" customHeight="1" x14ac:dyDescent="0.15">
      <c r="B15" s="617" t="s">
        <v>264</v>
      </c>
      <c r="C15" s="618"/>
      <c r="D15" s="618"/>
      <c r="E15" s="618"/>
      <c r="F15" s="618"/>
      <c r="G15" s="618"/>
      <c r="H15" s="618"/>
      <c r="I15" s="618"/>
      <c r="J15" s="618"/>
      <c r="K15" s="618"/>
      <c r="L15" s="618"/>
      <c r="M15" s="618"/>
      <c r="N15" s="618"/>
      <c r="O15" s="618"/>
      <c r="P15" s="618"/>
      <c r="Q15" s="619"/>
      <c r="R15" s="620" t="s">
        <v>128</v>
      </c>
      <c r="S15" s="621"/>
      <c r="T15" s="621"/>
      <c r="U15" s="621"/>
      <c r="V15" s="621"/>
      <c r="W15" s="621"/>
      <c r="X15" s="621"/>
      <c r="Y15" s="622"/>
      <c r="Z15" s="616" t="s">
        <v>128</v>
      </c>
      <c r="AA15" s="616"/>
      <c r="AB15" s="616"/>
      <c r="AC15" s="616"/>
      <c r="AD15" s="623" t="s">
        <v>128</v>
      </c>
      <c r="AE15" s="623"/>
      <c r="AF15" s="623"/>
      <c r="AG15" s="623"/>
      <c r="AH15" s="623"/>
      <c r="AI15" s="623"/>
      <c r="AJ15" s="623"/>
      <c r="AK15" s="623"/>
      <c r="AL15" s="624" t="s">
        <v>128</v>
      </c>
      <c r="AM15" s="625"/>
      <c r="AN15" s="625"/>
      <c r="AO15" s="626"/>
      <c r="AP15" s="617" t="s">
        <v>265</v>
      </c>
      <c r="AQ15" s="618"/>
      <c r="AR15" s="618"/>
      <c r="AS15" s="618"/>
      <c r="AT15" s="618"/>
      <c r="AU15" s="618"/>
      <c r="AV15" s="618"/>
      <c r="AW15" s="618"/>
      <c r="AX15" s="618"/>
      <c r="AY15" s="618"/>
      <c r="AZ15" s="618"/>
      <c r="BA15" s="618"/>
      <c r="BB15" s="618"/>
      <c r="BC15" s="618"/>
      <c r="BD15" s="618"/>
      <c r="BE15" s="618"/>
      <c r="BF15" s="619"/>
      <c r="BG15" s="620">
        <v>49447</v>
      </c>
      <c r="BH15" s="621"/>
      <c r="BI15" s="621"/>
      <c r="BJ15" s="621"/>
      <c r="BK15" s="621"/>
      <c r="BL15" s="621"/>
      <c r="BM15" s="621"/>
      <c r="BN15" s="622"/>
      <c r="BO15" s="616">
        <v>3.2</v>
      </c>
      <c r="BP15" s="616"/>
      <c r="BQ15" s="616"/>
      <c r="BR15" s="616"/>
      <c r="BS15" s="623" t="s">
        <v>128</v>
      </c>
      <c r="BT15" s="623"/>
      <c r="BU15" s="623"/>
      <c r="BV15" s="623"/>
      <c r="BW15" s="623"/>
      <c r="BX15" s="623"/>
      <c r="BY15" s="623"/>
      <c r="BZ15" s="623"/>
      <c r="CA15" s="623"/>
      <c r="CB15" s="627"/>
      <c r="CD15" s="645" t="s">
        <v>266</v>
      </c>
      <c r="CE15" s="646"/>
      <c r="CF15" s="646"/>
      <c r="CG15" s="646"/>
      <c r="CH15" s="646"/>
      <c r="CI15" s="646"/>
      <c r="CJ15" s="646"/>
      <c r="CK15" s="646"/>
      <c r="CL15" s="646"/>
      <c r="CM15" s="646"/>
      <c r="CN15" s="646"/>
      <c r="CO15" s="646"/>
      <c r="CP15" s="646"/>
      <c r="CQ15" s="647"/>
      <c r="CR15" s="620">
        <v>1786048</v>
      </c>
      <c r="CS15" s="621"/>
      <c r="CT15" s="621"/>
      <c r="CU15" s="621"/>
      <c r="CV15" s="621"/>
      <c r="CW15" s="621"/>
      <c r="CX15" s="621"/>
      <c r="CY15" s="622"/>
      <c r="CZ15" s="616">
        <v>12.8</v>
      </c>
      <c r="DA15" s="616"/>
      <c r="DB15" s="616"/>
      <c r="DC15" s="616"/>
      <c r="DD15" s="639">
        <v>976331</v>
      </c>
      <c r="DE15" s="621"/>
      <c r="DF15" s="621"/>
      <c r="DG15" s="621"/>
      <c r="DH15" s="621"/>
      <c r="DI15" s="621"/>
      <c r="DJ15" s="621"/>
      <c r="DK15" s="621"/>
      <c r="DL15" s="621"/>
      <c r="DM15" s="621"/>
      <c r="DN15" s="621"/>
      <c r="DO15" s="621"/>
      <c r="DP15" s="622"/>
      <c r="DQ15" s="639">
        <v>755026</v>
      </c>
      <c r="DR15" s="621"/>
      <c r="DS15" s="621"/>
      <c r="DT15" s="621"/>
      <c r="DU15" s="621"/>
      <c r="DV15" s="621"/>
      <c r="DW15" s="621"/>
      <c r="DX15" s="621"/>
      <c r="DY15" s="621"/>
      <c r="DZ15" s="621"/>
      <c r="EA15" s="621"/>
      <c r="EB15" s="621"/>
      <c r="EC15" s="640"/>
    </row>
    <row r="16" spans="2:143" ht="11.25" customHeight="1" x14ac:dyDescent="0.15">
      <c r="B16" s="617" t="s">
        <v>267</v>
      </c>
      <c r="C16" s="618"/>
      <c r="D16" s="618"/>
      <c r="E16" s="618"/>
      <c r="F16" s="618"/>
      <c r="G16" s="618"/>
      <c r="H16" s="618"/>
      <c r="I16" s="618"/>
      <c r="J16" s="618"/>
      <c r="K16" s="618"/>
      <c r="L16" s="618"/>
      <c r="M16" s="618"/>
      <c r="N16" s="618"/>
      <c r="O16" s="618"/>
      <c r="P16" s="618"/>
      <c r="Q16" s="619"/>
      <c r="R16" s="620">
        <v>17076</v>
      </c>
      <c r="S16" s="621"/>
      <c r="T16" s="621"/>
      <c r="U16" s="621"/>
      <c r="V16" s="621"/>
      <c r="W16" s="621"/>
      <c r="X16" s="621"/>
      <c r="Y16" s="622"/>
      <c r="Z16" s="616">
        <v>0.1</v>
      </c>
      <c r="AA16" s="616"/>
      <c r="AB16" s="616"/>
      <c r="AC16" s="616"/>
      <c r="AD16" s="623">
        <v>17076</v>
      </c>
      <c r="AE16" s="623"/>
      <c r="AF16" s="623"/>
      <c r="AG16" s="623"/>
      <c r="AH16" s="623"/>
      <c r="AI16" s="623"/>
      <c r="AJ16" s="623"/>
      <c r="AK16" s="623"/>
      <c r="AL16" s="624">
        <v>0.2</v>
      </c>
      <c r="AM16" s="625"/>
      <c r="AN16" s="625"/>
      <c r="AO16" s="626"/>
      <c r="AP16" s="617" t="s">
        <v>268</v>
      </c>
      <c r="AQ16" s="618"/>
      <c r="AR16" s="618"/>
      <c r="AS16" s="618"/>
      <c r="AT16" s="618"/>
      <c r="AU16" s="618"/>
      <c r="AV16" s="618"/>
      <c r="AW16" s="618"/>
      <c r="AX16" s="618"/>
      <c r="AY16" s="618"/>
      <c r="AZ16" s="618"/>
      <c r="BA16" s="618"/>
      <c r="BB16" s="618"/>
      <c r="BC16" s="618"/>
      <c r="BD16" s="618"/>
      <c r="BE16" s="618"/>
      <c r="BF16" s="619"/>
      <c r="BG16" s="620" t="s">
        <v>128</v>
      </c>
      <c r="BH16" s="621"/>
      <c r="BI16" s="621"/>
      <c r="BJ16" s="621"/>
      <c r="BK16" s="621"/>
      <c r="BL16" s="621"/>
      <c r="BM16" s="621"/>
      <c r="BN16" s="622"/>
      <c r="BO16" s="616" t="s">
        <v>128</v>
      </c>
      <c r="BP16" s="616"/>
      <c r="BQ16" s="616"/>
      <c r="BR16" s="616"/>
      <c r="BS16" s="623" t="s">
        <v>128</v>
      </c>
      <c r="BT16" s="623"/>
      <c r="BU16" s="623"/>
      <c r="BV16" s="623"/>
      <c r="BW16" s="623"/>
      <c r="BX16" s="623"/>
      <c r="BY16" s="623"/>
      <c r="BZ16" s="623"/>
      <c r="CA16" s="623"/>
      <c r="CB16" s="627"/>
      <c r="CD16" s="645" t="s">
        <v>269</v>
      </c>
      <c r="CE16" s="646"/>
      <c r="CF16" s="646"/>
      <c r="CG16" s="646"/>
      <c r="CH16" s="646"/>
      <c r="CI16" s="646"/>
      <c r="CJ16" s="646"/>
      <c r="CK16" s="646"/>
      <c r="CL16" s="646"/>
      <c r="CM16" s="646"/>
      <c r="CN16" s="646"/>
      <c r="CO16" s="646"/>
      <c r="CP16" s="646"/>
      <c r="CQ16" s="647"/>
      <c r="CR16" s="620">
        <v>98294</v>
      </c>
      <c r="CS16" s="621"/>
      <c r="CT16" s="621"/>
      <c r="CU16" s="621"/>
      <c r="CV16" s="621"/>
      <c r="CW16" s="621"/>
      <c r="CX16" s="621"/>
      <c r="CY16" s="622"/>
      <c r="CZ16" s="616">
        <v>0.7</v>
      </c>
      <c r="DA16" s="616"/>
      <c r="DB16" s="616"/>
      <c r="DC16" s="616"/>
      <c r="DD16" s="639" t="s">
        <v>128</v>
      </c>
      <c r="DE16" s="621"/>
      <c r="DF16" s="621"/>
      <c r="DG16" s="621"/>
      <c r="DH16" s="621"/>
      <c r="DI16" s="621"/>
      <c r="DJ16" s="621"/>
      <c r="DK16" s="621"/>
      <c r="DL16" s="621"/>
      <c r="DM16" s="621"/>
      <c r="DN16" s="621"/>
      <c r="DO16" s="621"/>
      <c r="DP16" s="622"/>
      <c r="DQ16" s="639">
        <v>13731</v>
      </c>
      <c r="DR16" s="621"/>
      <c r="DS16" s="621"/>
      <c r="DT16" s="621"/>
      <c r="DU16" s="621"/>
      <c r="DV16" s="621"/>
      <c r="DW16" s="621"/>
      <c r="DX16" s="621"/>
      <c r="DY16" s="621"/>
      <c r="DZ16" s="621"/>
      <c r="EA16" s="621"/>
      <c r="EB16" s="621"/>
      <c r="EC16" s="640"/>
    </row>
    <row r="17" spans="2:133" ht="11.25" customHeight="1" x14ac:dyDescent="0.15">
      <c r="B17" s="617" t="s">
        <v>270</v>
      </c>
      <c r="C17" s="618"/>
      <c r="D17" s="618"/>
      <c r="E17" s="618"/>
      <c r="F17" s="618"/>
      <c r="G17" s="618"/>
      <c r="H17" s="618"/>
      <c r="I17" s="618"/>
      <c r="J17" s="618"/>
      <c r="K17" s="618"/>
      <c r="L17" s="618"/>
      <c r="M17" s="618"/>
      <c r="N17" s="618"/>
      <c r="O17" s="618"/>
      <c r="P17" s="618"/>
      <c r="Q17" s="619"/>
      <c r="R17" s="620">
        <v>23026</v>
      </c>
      <c r="S17" s="621"/>
      <c r="T17" s="621"/>
      <c r="U17" s="621"/>
      <c r="V17" s="621"/>
      <c r="W17" s="621"/>
      <c r="X17" s="621"/>
      <c r="Y17" s="622"/>
      <c r="Z17" s="616">
        <v>0.2</v>
      </c>
      <c r="AA17" s="616"/>
      <c r="AB17" s="616"/>
      <c r="AC17" s="616"/>
      <c r="AD17" s="623">
        <v>23026</v>
      </c>
      <c r="AE17" s="623"/>
      <c r="AF17" s="623"/>
      <c r="AG17" s="623"/>
      <c r="AH17" s="623"/>
      <c r="AI17" s="623"/>
      <c r="AJ17" s="623"/>
      <c r="AK17" s="623"/>
      <c r="AL17" s="624">
        <v>0.3</v>
      </c>
      <c r="AM17" s="625"/>
      <c r="AN17" s="625"/>
      <c r="AO17" s="626"/>
      <c r="AP17" s="617" t="s">
        <v>271</v>
      </c>
      <c r="AQ17" s="618"/>
      <c r="AR17" s="618"/>
      <c r="AS17" s="618"/>
      <c r="AT17" s="618"/>
      <c r="AU17" s="618"/>
      <c r="AV17" s="618"/>
      <c r="AW17" s="618"/>
      <c r="AX17" s="618"/>
      <c r="AY17" s="618"/>
      <c r="AZ17" s="618"/>
      <c r="BA17" s="618"/>
      <c r="BB17" s="618"/>
      <c r="BC17" s="618"/>
      <c r="BD17" s="618"/>
      <c r="BE17" s="618"/>
      <c r="BF17" s="619"/>
      <c r="BG17" s="620" t="s">
        <v>128</v>
      </c>
      <c r="BH17" s="621"/>
      <c r="BI17" s="621"/>
      <c r="BJ17" s="621"/>
      <c r="BK17" s="621"/>
      <c r="BL17" s="621"/>
      <c r="BM17" s="621"/>
      <c r="BN17" s="622"/>
      <c r="BO17" s="616" t="s">
        <v>128</v>
      </c>
      <c r="BP17" s="616"/>
      <c r="BQ17" s="616"/>
      <c r="BR17" s="616"/>
      <c r="BS17" s="623" t="s">
        <v>128</v>
      </c>
      <c r="BT17" s="623"/>
      <c r="BU17" s="623"/>
      <c r="BV17" s="623"/>
      <c r="BW17" s="623"/>
      <c r="BX17" s="623"/>
      <c r="BY17" s="623"/>
      <c r="BZ17" s="623"/>
      <c r="CA17" s="623"/>
      <c r="CB17" s="627"/>
      <c r="CD17" s="645" t="s">
        <v>272</v>
      </c>
      <c r="CE17" s="646"/>
      <c r="CF17" s="646"/>
      <c r="CG17" s="646"/>
      <c r="CH17" s="646"/>
      <c r="CI17" s="646"/>
      <c r="CJ17" s="646"/>
      <c r="CK17" s="646"/>
      <c r="CL17" s="646"/>
      <c r="CM17" s="646"/>
      <c r="CN17" s="646"/>
      <c r="CO17" s="646"/>
      <c r="CP17" s="646"/>
      <c r="CQ17" s="647"/>
      <c r="CR17" s="620">
        <v>2220322</v>
      </c>
      <c r="CS17" s="621"/>
      <c r="CT17" s="621"/>
      <c r="CU17" s="621"/>
      <c r="CV17" s="621"/>
      <c r="CW17" s="621"/>
      <c r="CX17" s="621"/>
      <c r="CY17" s="622"/>
      <c r="CZ17" s="616">
        <v>15.9</v>
      </c>
      <c r="DA17" s="616"/>
      <c r="DB17" s="616"/>
      <c r="DC17" s="616"/>
      <c r="DD17" s="639" t="s">
        <v>128</v>
      </c>
      <c r="DE17" s="621"/>
      <c r="DF17" s="621"/>
      <c r="DG17" s="621"/>
      <c r="DH17" s="621"/>
      <c r="DI17" s="621"/>
      <c r="DJ17" s="621"/>
      <c r="DK17" s="621"/>
      <c r="DL17" s="621"/>
      <c r="DM17" s="621"/>
      <c r="DN17" s="621"/>
      <c r="DO17" s="621"/>
      <c r="DP17" s="622"/>
      <c r="DQ17" s="639">
        <v>2186657</v>
      </c>
      <c r="DR17" s="621"/>
      <c r="DS17" s="621"/>
      <c r="DT17" s="621"/>
      <c r="DU17" s="621"/>
      <c r="DV17" s="621"/>
      <c r="DW17" s="621"/>
      <c r="DX17" s="621"/>
      <c r="DY17" s="621"/>
      <c r="DZ17" s="621"/>
      <c r="EA17" s="621"/>
      <c r="EB17" s="621"/>
      <c r="EC17" s="640"/>
    </row>
    <row r="18" spans="2:133" ht="11.25" customHeight="1" x14ac:dyDescent="0.15">
      <c r="B18" s="617" t="s">
        <v>273</v>
      </c>
      <c r="C18" s="618"/>
      <c r="D18" s="618"/>
      <c r="E18" s="618"/>
      <c r="F18" s="618"/>
      <c r="G18" s="618"/>
      <c r="H18" s="618"/>
      <c r="I18" s="618"/>
      <c r="J18" s="618"/>
      <c r="K18" s="618"/>
      <c r="L18" s="618"/>
      <c r="M18" s="618"/>
      <c r="N18" s="618"/>
      <c r="O18" s="618"/>
      <c r="P18" s="618"/>
      <c r="Q18" s="619"/>
      <c r="R18" s="620">
        <v>30957</v>
      </c>
      <c r="S18" s="621"/>
      <c r="T18" s="621"/>
      <c r="U18" s="621"/>
      <c r="V18" s="621"/>
      <c r="W18" s="621"/>
      <c r="X18" s="621"/>
      <c r="Y18" s="622"/>
      <c r="Z18" s="616">
        <v>0.2</v>
      </c>
      <c r="AA18" s="616"/>
      <c r="AB18" s="616"/>
      <c r="AC18" s="616"/>
      <c r="AD18" s="623">
        <v>30957</v>
      </c>
      <c r="AE18" s="623"/>
      <c r="AF18" s="623"/>
      <c r="AG18" s="623"/>
      <c r="AH18" s="623"/>
      <c r="AI18" s="623"/>
      <c r="AJ18" s="623"/>
      <c r="AK18" s="623"/>
      <c r="AL18" s="624">
        <v>0.40000000596046448</v>
      </c>
      <c r="AM18" s="625"/>
      <c r="AN18" s="625"/>
      <c r="AO18" s="626"/>
      <c r="AP18" s="617" t="s">
        <v>274</v>
      </c>
      <c r="AQ18" s="618"/>
      <c r="AR18" s="618"/>
      <c r="AS18" s="618"/>
      <c r="AT18" s="618"/>
      <c r="AU18" s="618"/>
      <c r="AV18" s="618"/>
      <c r="AW18" s="618"/>
      <c r="AX18" s="618"/>
      <c r="AY18" s="618"/>
      <c r="AZ18" s="618"/>
      <c r="BA18" s="618"/>
      <c r="BB18" s="618"/>
      <c r="BC18" s="618"/>
      <c r="BD18" s="618"/>
      <c r="BE18" s="618"/>
      <c r="BF18" s="619"/>
      <c r="BG18" s="620" t="s">
        <v>128</v>
      </c>
      <c r="BH18" s="621"/>
      <c r="BI18" s="621"/>
      <c r="BJ18" s="621"/>
      <c r="BK18" s="621"/>
      <c r="BL18" s="621"/>
      <c r="BM18" s="621"/>
      <c r="BN18" s="622"/>
      <c r="BO18" s="616" t="s">
        <v>128</v>
      </c>
      <c r="BP18" s="616"/>
      <c r="BQ18" s="616"/>
      <c r="BR18" s="616"/>
      <c r="BS18" s="623" t="s">
        <v>128</v>
      </c>
      <c r="BT18" s="623"/>
      <c r="BU18" s="623"/>
      <c r="BV18" s="623"/>
      <c r="BW18" s="623"/>
      <c r="BX18" s="623"/>
      <c r="BY18" s="623"/>
      <c r="BZ18" s="623"/>
      <c r="CA18" s="623"/>
      <c r="CB18" s="627"/>
      <c r="CD18" s="645" t="s">
        <v>275</v>
      </c>
      <c r="CE18" s="646"/>
      <c r="CF18" s="646"/>
      <c r="CG18" s="646"/>
      <c r="CH18" s="646"/>
      <c r="CI18" s="646"/>
      <c r="CJ18" s="646"/>
      <c r="CK18" s="646"/>
      <c r="CL18" s="646"/>
      <c r="CM18" s="646"/>
      <c r="CN18" s="646"/>
      <c r="CO18" s="646"/>
      <c r="CP18" s="646"/>
      <c r="CQ18" s="647"/>
      <c r="CR18" s="620" t="s">
        <v>128</v>
      </c>
      <c r="CS18" s="621"/>
      <c r="CT18" s="621"/>
      <c r="CU18" s="621"/>
      <c r="CV18" s="621"/>
      <c r="CW18" s="621"/>
      <c r="CX18" s="621"/>
      <c r="CY18" s="622"/>
      <c r="CZ18" s="616" t="s">
        <v>128</v>
      </c>
      <c r="DA18" s="616"/>
      <c r="DB18" s="616"/>
      <c r="DC18" s="616"/>
      <c r="DD18" s="639" t="s">
        <v>128</v>
      </c>
      <c r="DE18" s="621"/>
      <c r="DF18" s="621"/>
      <c r="DG18" s="621"/>
      <c r="DH18" s="621"/>
      <c r="DI18" s="621"/>
      <c r="DJ18" s="621"/>
      <c r="DK18" s="621"/>
      <c r="DL18" s="621"/>
      <c r="DM18" s="621"/>
      <c r="DN18" s="621"/>
      <c r="DO18" s="621"/>
      <c r="DP18" s="622"/>
      <c r="DQ18" s="639" t="s">
        <v>128</v>
      </c>
      <c r="DR18" s="621"/>
      <c r="DS18" s="621"/>
      <c r="DT18" s="621"/>
      <c r="DU18" s="621"/>
      <c r="DV18" s="621"/>
      <c r="DW18" s="621"/>
      <c r="DX18" s="621"/>
      <c r="DY18" s="621"/>
      <c r="DZ18" s="621"/>
      <c r="EA18" s="621"/>
      <c r="EB18" s="621"/>
      <c r="EC18" s="640"/>
    </row>
    <row r="19" spans="2:133" ht="11.25" customHeight="1" x14ac:dyDescent="0.15">
      <c r="B19" s="617" t="s">
        <v>276</v>
      </c>
      <c r="C19" s="618"/>
      <c r="D19" s="618"/>
      <c r="E19" s="618"/>
      <c r="F19" s="618"/>
      <c r="G19" s="618"/>
      <c r="H19" s="618"/>
      <c r="I19" s="618"/>
      <c r="J19" s="618"/>
      <c r="K19" s="618"/>
      <c r="L19" s="618"/>
      <c r="M19" s="618"/>
      <c r="N19" s="618"/>
      <c r="O19" s="618"/>
      <c r="P19" s="618"/>
      <c r="Q19" s="619"/>
      <c r="R19" s="620">
        <v>7297</v>
      </c>
      <c r="S19" s="621"/>
      <c r="T19" s="621"/>
      <c r="U19" s="621"/>
      <c r="V19" s="621"/>
      <c r="W19" s="621"/>
      <c r="X19" s="621"/>
      <c r="Y19" s="622"/>
      <c r="Z19" s="616">
        <v>0.1</v>
      </c>
      <c r="AA19" s="616"/>
      <c r="AB19" s="616"/>
      <c r="AC19" s="616"/>
      <c r="AD19" s="623">
        <v>7297</v>
      </c>
      <c r="AE19" s="623"/>
      <c r="AF19" s="623"/>
      <c r="AG19" s="623"/>
      <c r="AH19" s="623"/>
      <c r="AI19" s="623"/>
      <c r="AJ19" s="623"/>
      <c r="AK19" s="623"/>
      <c r="AL19" s="624">
        <v>0.1</v>
      </c>
      <c r="AM19" s="625"/>
      <c r="AN19" s="625"/>
      <c r="AO19" s="626"/>
      <c r="AP19" s="617" t="s">
        <v>277</v>
      </c>
      <c r="AQ19" s="618"/>
      <c r="AR19" s="618"/>
      <c r="AS19" s="618"/>
      <c r="AT19" s="618"/>
      <c r="AU19" s="618"/>
      <c r="AV19" s="618"/>
      <c r="AW19" s="618"/>
      <c r="AX19" s="618"/>
      <c r="AY19" s="618"/>
      <c r="AZ19" s="618"/>
      <c r="BA19" s="618"/>
      <c r="BB19" s="618"/>
      <c r="BC19" s="618"/>
      <c r="BD19" s="618"/>
      <c r="BE19" s="618"/>
      <c r="BF19" s="619"/>
      <c r="BG19" s="620" t="s">
        <v>128</v>
      </c>
      <c r="BH19" s="621"/>
      <c r="BI19" s="621"/>
      <c r="BJ19" s="621"/>
      <c r="BK19" s="621"/>
      <c r="BL19" s="621"/>
      <c r="BM19" s="621"/>
      <c r="BN19" s="622"/>
      <c r="BO19" s="616" t="s">
        <v>128</v>
      </c>
      <c r="BP19" s="616"/>
      <c r="BQ19" s="616"/>
      <c r="BR19" s="616"/>
      <c r="BS19" s="623" t="s">
        <v>128</v>
      </c>
      <c r="BT19" s="623"/>
      <c r="BU19" s="623"/>
      <c r="BV19" s="623"/>
      <c r="BW19" s="623"/>
      <c r="BX19" s="623"/>
      <c r="BY19" s="623"/>
      <c r="BZ19" s="623"/>
      <c r="CA19" s="623"/>
      <c r="CB19" s="627"/>
      <c r="CD19" s="645" t="s">
        <v>278</v>
      </c>
      <c r="CE19" s="646"/>
      <c r="CF19" s="646"/>
      <c r="CG19" s="646"/>
      <c r="CH19" s="646"/>
      <c r="CI19" s="646"/>
      <c r="CJ19" s="646"/>
      <c r="CK19" s="646"/>
      <c r="CL19" s="646"/>
      <c r="CM19" s="646"/>
      <c r="CN19" s="646"/>
      <c r="CO19" s="646"/>
      <c r="CP19" s="646"/>
      <c r="CQ19" s="647"/>
      <c r="CR19" s="620" t="s">
        <v>128</v>
      </c>
      <c r="CS19" s="621"/>
      <c r="CT19" s="621"/>
      <c r="CU19" s="621"/>
      <c r="CV19" s="621"/>
      <c r="CW19" s="621"/>
      <c r="CX19" s="621"/>
      <c r="CY19" s="622"/>
      <c r="CZ19" s="616" t="s">
        <v>128</v>
      </c>
      <c r="DA19" s="616"/>
      <c r="DB19" s="616"/>
      <c r="DC19" s="616"/>
      <c r="DD19" s="639" t="s">
        <v>128</v>
      </c>
      <c r="DE19" s="621"/>
      <c r="DF19" s="621"/>
      <c r="DG19" s="621"/>
      <c r="DH19" s="621"/>
      <c r="DI19" s="621"/>
      <c r="DJ19" s="621"/>
      <c r="DK19" s="621"/>
      <c r="DL19" s="621"/>
      <c r="DM19" s="621"/>
      <c r="DN19" s="621"/>
      <c r="DO19" s="621"/>
      <c r="DP19" s="622"/>
      <c r="DQ19" s="639" t="s">
        <v>128</v>
      </c>
      <c r="DR19" s="621"/>
      <c r="DS19" s="621"/>
      <c r="DT19" s="621"/>
      <c r="DU19" s="621"/>
      <c r="DV19" s="621"/>
      <c r="DW19" s="621"/>
      <c r="DX19" s="621"/>
      <c r="DY19" s="621"/>
      <c r="DZ19" s="621"/>
      <c r="EA19" s="621"/>
      <c r="EB19" s="621"/>
      <c r="EC19" s="640"/>
    </row>
    <row r="20" spans="2:133" ht="11.25" customHeight="1" x14ac:dyDescent="0.15">
      <c r="B20" s="617" t="s">
        <v>279</v>
      </c>
      <c r="C20" s="618"/>
      <c r="D20" s="618"/>
      <c r="E20" s="618"/>
      <c r="F20" s="618"/>
      <c r="G20" s="618"/>
      <c r="H20" s="618"/>
      <c r="I20" s="618"/>
      <c r="J20" s="618"/>
      <c r="K20" s="618"/>
      <c r="L20" s="618"/>
      <c r="M20" s="618"/>
      <c r="N20" s="618"/>
      <c r="O20" s="618"/>
      <c r="P20" s="618"/>
      <c r="Q20" s="619"/>
      <c r="R20" s="620">
        <v>5171</v>
      </c>
      <c r="S20" s="621"/>
      <c r="T20" s="621"/>
      <c r="U20" s="621"/>
      <c r="V20" s="621"/>
      <c r="W20" s="621"/>
      <c r="X20" s="621"/>
      <c r="Y20" s="622"/>
      <c r="Z20" s="616">
        <v>0</v>
      </c>
      <c r="AA20" s="616"/>
      <c r="AB20" s="616"/>
      <c r="AC20" s="616"/>
      <c r="AD20" s="623">
        <v>5171</v>
      </c>
      <c r="AE20" s="623"/>
      <c r="AF20" s="623"/>
      <c r="AG20" s="623"/>
      <c r="AH20" s="623"/>
      <c r="AI20" s="623"/>
      <c r="AJ20" s="623"/>
      <c r="AK20" s="623"/>
      <c r="AL20" s="624">
        <v>0.1</v>
      </c>
      <c r="AM20" s="625"/>
      <c r="AN20" s="625"/>
      <c r="AO20" s="626"/>
      <c r="AP20" s="617" t="s">
        <v>280</v>
      </c>
      <c r="AQ20" s="618"/>
      <c r="AR20" s="618"/>
      <c r="AS20" s="618"/>
      <c r="AT20" s="618"/>
      <c r="AU20" s="618"/>
      <c r="AV20" s="618"/>
      <c r="AW20" s="618"/>
      <c r="AX20" s="618"/>
      <c r="AY20" s="618"/>
      <c r="AZ20" s="618"/>
      <c r="BA20" s="618"/>
      <c r="BB20" s="618"/>
      <c r="BC20" s="618"/>
      <c r="BD20" s="618"/>
      <c r="BE20" s="618"/>
      <c r="BF20" s="619"/>
      <c r="BG20" s="620" t="s">
        <v>128</v>
      </c>
      <c r="BH20" s="621"/>
      <c r="BI20" s="621"/>
      <c r="BJ20" s="621"/>
      <c r="BK20" s="621"/>
      <c r="BL20" s="621"/>
      <c r="BM20" s="621"/>
      <c r="BN20" s="622"/>
      <c r="BO20" s="616" t="s">
        <v>128</v>
      </c>
      <c r="BP20" s="616"/>
      <c r="BQ20" s="616"/>
      <c r="BR20" s="616"/>
      <c r="BS20" s="623" t="s">
        <v>128</v>
      </c>
      <c r="BT20" s="623"/>
      <c r="BU20" s="623"/>
      <c r="BV20" s="623"/>
      <c r="BW20" s="623"/>
      <c r="BX20" s="623"/>
      <c r="BY20" s="623"/>
      <c r="BZ20" s="623"/>
      <c r="CA20" s="623"/>
      <c r="CB20" s="627"/>
      <c r="CD20" s="645" t="s">
        <v>281</v>
      </c>
      <c r="CE20" s="646"/>
      <c r="CF20" s="646"/>
      <c r="CG20" s="646"/>
      <c r="CH20" s="646"/>
      <c r="CI20" s="646"/>
      <c r="CJ20" s="646"/>
      <c r="CK20" s="646"/>
      <c r="CL20" s="646"/>
      <c r="CM20" s="646"/>
      <c r="CN20" s="646"/>
      <c r="CO20" s="646"/>
      <c r="CP20" s="646"/>
      <c r="CQ20" s="647"/>
      <c r="CR20" s="620">
        <v>13928207</v>
      </c>
      <c r="CS20" s="621"/>
      <c r="CT20" s="621"/>
      <c r="CU20" s="621"/>
      <c r="CV20" s="621"/>
      <c r="CW20" s="621"/>
      <c r="CX20" s="621"/>
      <c r="CY20" s="622"/>
      <c r="CZ20" s="616">
        <v>100</v>
      </c>
      <c r="DA20" s="616"/>
      <c r="DB20" s="616"/>
      <c r="DC20" s="616"/>
      <c r="DD20" s="639">
        <v>1939625</v>
      </c>
      <c r="DE20" s="621"/>
      <c r="DF20" s="621"/>
      <c r="DG20" s="621"/>
      <c r="DH20" s="621"/>
      <c r="DI20" s="621"/>
      <c r="DJ20" s="621"/>
      <c r="DK20" s="621"/>
      <c r="DL20" s="621"/>
      <c r="DM20" s="621"/>
      <c r="DN20" s="621"/>
      <c r="DO20" s="621"/>
      <c r="DP20" s="622"/>
      <c r="DQ20" s="639">
        <v>8943666</v>
      </c>
      <c r="DR20" s="621"/>
      <c r="DS20" s="621"/>
      <c r="DT20" s="621"/>
      <c r="DU20" s="621"/>
      <c r="DV20" s="621"/>
      <c r="DW20" s="621"/>
      <c r="DX20" s="621"/>
      <c r="DY20" s="621"/>
      <c r="DZ20" s="621"/>
      <c r="EA20" s="621"/>
      <c r="EB20" s="621"/>
      <c r="EC20" s="640"/>
    </row>
    <row r="21" spans="2:133" ht="11.25" customHeight="1" x14ac:dyDescent="0.15">
      <c r="B21" s="617" t="s">
        <v>282</v>
      </c>
      <c r="C21" s="618"/>
      <c r="D21" s="618"/>
      <c r="E21" s="618"/>
      <c r="F21" s="618"/>
      <c r="G21" s="618"/>
      <c r="H21" s="618"/>
      <c r="I21" s="618"/>
      <c r="J21" s="618"/>
      <c r="K21" s="618"/>
      <c r="L21" s="618"/>
      <c r="M21" s="618"/>
      <c r="N21" s="618"/>
      <c r="O21" s="618"/>
      <c r="P21" s="618"/>
      <c r="Q21" s="619"/>
      <c r="R21" s="620">
        <v>905</v>
      </c>
      <c r="S21" s="621"/>
      <c r="T21" s="621"/>
      <c r="U21" s="621"/>
      <c r="V21" s="621"/>
      <c r="W21" s="621"/>
      <c r="X21" s="621"/>
      <c r="Y21" s="622"/>
      <c r="Z21" s="616">
        <v>0</v>
      </c>
      <c r="AA21" s="616"/>
      <c r="AB21" s="616"/>
      <c r="AC21" s="616"/>
      <c r="AD21" s="623">
        <v>905</v>
      </c>
      <c r="AE21" s="623"/>
      <c r="AF21" s="623"/>
      <c r="AG21" s="623"/>
      <c r="AH21" s="623"/>
      <c r="AI21" s="623"/>
      <c r="AJ21" s="623"/>
      <c r="AK21" s="623"/>
      <c r="AL21" s="624">
        <v>0</v>
      </c>
      <c r="AM21" s="625"/>
      <c r="AN21" s="625"/>
      <c r="AO21" s="626"/>
      <c r="AP21" s="658" t="s">
        <v>283</v>
      </c>
      <c r="AQ21" s="659"/>
      <c r="AR21" s="659"/>
      <c r="AS21" s="659"/>
      <c r="AT21" s="659"/>
      <c r="AU21" s="659"/>
      <c r="AV21" s="659"/>
      <c r="AW21" s="659"/>
      <c r="AX21" s="659"/>
      <c r="AY21" s="659"/>
      <c r="AZ21" s="659"/>
      <c r="BA21" s="659"/>
      <c r="BB21" s="659"/>
      <c r="BC21" s="659"/>
      <c r="BD21" s="659"/>
      <c r="BE21" s="659"/>
      <c r="BF21" s="660"/>
      <c r="BG21" s="620" t="s">
        <v>128</v>
      </c>
      <c r="BH21" s="621"/>
      <c r="BI21" s="621"/>
      <c r="BJ21" s="621"/>
      <c r="BK21" s="621"/>
      <c r="BL21" s="621"/>
      <c r="BM21" s="621"/>
      <c r="BN21" s="622"/>
      <c r="BO21" s="616" t="s">
        <v>128</v>
      </c>
      <c r="BP21" s="616"/>
      <c r="BQ21" s="616"/>
      <c r="BR21" s="616"/>
      <c r="BS21" s="623" t="s">
        <v>128</v>
      </c>
      <c r="BT21" s="623"/>
      <c r="BU21" s="623"/>
      <c r="BV21" s="623"/>
      <c r="BW21" s="623"/>
      <c r="BX21" s="623"/>
      <c r="BY21" s="623"/>
      <c r="BZ21" s="623"/>
      <c r="CA21" s="623"/>
      <c r="CB21" s="627"/>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64" t="s">
        <v>284</v>
      </c>
      <c r="C22" s="665"/>
      <c r="D22" s="665"/>
      <c r="E22" s="665"/>
      <c r="F22" s="665"/>
      <c r="G22" s="665"/>
      <c r="H22" s="665"/>
      <c r="I22" s="665"/>
      <c r="J22" s="665"/>
      <c r="K22" s="665"/>
      <c r="L22" s="665"/>
      <c r="M22" s="665"/>
      <c r="N22" s="665"/>
      <c r="O22" s="665"/>
      <c r="P22" s="665"/>
      <c r="Q22" s="666"/>
      <c r="R22" s="620">
        <v>17584</v>
      </c>
      <c r="S22" s="621"/>
      <c r="T22" s="621"/>
      <c r="U22" s="621"/>
      <c r="V22" s="621"/>
      <c r="W22" s="621"/>
      <c r="X22" s="621"/>
      <c r="Y22" s="622"/>
      <c r="Z22" s="616">
        <v>0.1</v>
      </c>
      <c r="AA22" s="616"/>
      <c r="AB22" s="616"/>
      <c r="AC22" s="616"/>
      <c r="AD22" s="623">
        <v>17584</v>
      </c>
      <c r="AE22" s="623"/>
      <c r="AF22" s="623"/>
      <c r="AG22" s="623"/>
      <c r="AH22" s="623"/>
      <c r="AI22" s="623"/>
      <c r="AJ22" s="623"/>
      <c r="AK22" s="623"/>
      <c r="AL22" s="624">
        <v>0.20000000298023224</v>
      </c>
      <c r="AM22" s="625"/>
      <c r="AN22" s="625"/>
      <c r="AO22" s="626"/>
      <c r="AP22" s="658" t="s">
        <v>285</v>
      </c>
      <c r="AQ22" s="659"/>
      <c r="AR22" s="659"/>
      <c r="AS22" s="659"/>
      <c r="AT22" s="659"/>
      <c r="AU22" s="659"/>
      <c r="AV22" s="659"/>
      <c r="AW22" s="659"/>
      <c r="AX22" s="659"/>
      <c r="AY22" s="659"/>
      <c r="AZ22" s="659"/>
      <c r="BA22" s="659"/>
      <c r="BB22" s="659"/>
      <c r="BC22" s="659"/>
      <c r="BD22" s="659"/>
      <c r="BE22" s="659"/>
      <c r="BF22" s="660"/>
      <c r="BG22" s="620" t="s">
        <v>128</v>
      </c>
      <c r="BH22" s="621"/>
      <c r="BI22" s="621"/>
      <c r="BJ22" s="621"/>
      <c r="BK22" s="621"/>
      <c r="BL22" s="621"/>
      <c r="BM22" s="621"/>
      <c r="BN22" s="622"/>
      <c r="BO22" s="616" t="s">
        <v>128</v>
      </c>
      <c r="BP22" s="616"/>
      <c r="BQ22" s="616"/>
      <c r="BR22" s="616"/>
      <c r="BS22" s="623" t="s">
        <v>128</v>
      </c>
      <c r="BT22" s="623"/>
      <c r="BU22" s="623"/>
      <c r="BV22" s="623"/>
      <c r="BW22" s="623"/>
      <c r="BX22" s="623"/>
      <c r="BY22" s="623"/>
      <c r="BZ22" s="623"/>
      <c r="CA22" s="623"/>
      <c r="CB22" s="627"/>
      <c r="CD22" s="609" t="s">
        <v>286</v>
      </c>
      <c r="CE22" s="610"/>
      <c r="CF22" s="610"/>
      <c r="CG22" s="610"/>
      <c r="CH22" s="610"/>
      <c r="CI22" s="610"/>
      <c r="CJ22" s="610"/>
      <c r="CK22" s="610"/>
      <c r="CL22" s="610"/>
      <c r="CM22" s="610"/>
      <c r="CN22" s="610"/>
      <c r="CO22" s="610"/>
      <c r="CP22" s="610"/>
      <c r="CQ22" s="610"/>
      <c r="CR22" s="610"/>
      <c r="CS22" s="610"/>
      <c r="CT22" s="610"/>
      <c r="CU22" s="610"/>
      <c r="CV22" s="610"/>
      <c r="CW22" s="610"/>
      <c r="CX22" s="610"/>
      <c r="CY22" s="610"/>
      <c r="CZ22" s="610"/>
      <c r="DA22" s="610"/>
      <c r="DB22" s="610"/>
      <c r="DC22" s="610"/>
      <c r="DD22" s="610"/>
      <c r="DE22" s="610"/>
      <c r="DF22" s="610"/>
      <c r="DG22" s="610"/>
      <c r="DH22" s="610"/>
      <c r="DI22" s="610"/>
      <c r="DJ22" s="610"/>
      <c r="DK22" s="610"/>
      <c r="DL22" s="610"/>
      <c r="DM22" s="610"/>
      <c r="DN22" s="610"/>
      <c r="DO22" s="610"/>
      <c r="DP22" s="610"/>
      <c r="DQ22" s="610"/>
      <c r="DR22" s="610"/>
      <c r="DS22" s="610"/>
      <c r="DT22" s="610"/>
      <c r="DU22" s="610"/>
      <c r="DV22" s="610"/>
      <c r="DW22" s="610"/>
      <c r="DX22" s="610"/>
      <c r="DY22" s="610"/>
      <c r="DZ22" s="610"/>
      <c r="EA22" s="610"/>
      <c r="EB22" s="610"/>
      <c r="EC22" s="611"/>
    </row>
    <row r="23" spans="2:133" ht="11.25" customHeight="1" x14ac:dyDescent="0.15">
      <c r="B23" s="617" t="s">
        <v>287</v>
      </c>
      <c r="C23" s="618"/>
      <c r="D23" s="618"/>
      <c r="E23" s="618"/>
      <c r="F23" s="618"/>
      <c r="G23" s="618"/>
      <c r="H23" s="618"/>
      <c r="I23" s="618"/>
      <c r="J23" s="618"/>
      <c r="K23" s="618"/>
      <c r="L23" s="618"/>
      <c r="M23" s="618"/>
      <c r="N23" s="618"/>
      <c r="O23" s="618"/>
      <c r="P23" s="618"/>
      <c r="Q23" s="619"/>
      <c r="R23" s="620">
        <v>5634393</v>
      </c>
      <c r="S23" s="621"/>
      <c r="T23" s="621"/>
      <c r="U23" s="621"/>
      <c r="V23" s="621"/>
      <c r="W23" s="621"/>
      <c r="X23" s="621"/>
      <c r="Y23" s="622"/>
      <c r="Z23" s="616">
        <v>39.1</v>
      </c>
      <c r="AA23" s="616"/>
      <c r="AB23" s="616"/>
      <c r="AC23" s="616"/>
      <c r="AD23" s="623">
        <v>5210780</v>
      </c>
      <c r="AE23" s="623"/>
      <c r="AF23" s="623"/>
      <c r="AG23" s="623"/>
      <c r="AH23" s="623"/>
      <c r="AI23" s="623"/>
      <c r="AJ23" s="623"/>
      <c r="AK23" s="623"/>
      <c r="AL23" s="624">
        <v>70.7</v>
      </c>
      <c r="AM23" s="625"/>
      <c r="AN23" s="625"/>
      <c r="AO23" s="626"/>
      <c r="AP23" s="658" t="s">
        <v>288</v>
      </c>
      <c r="AQ23" s="659"/>
      <c r="AR23" s="659"/>
      <c r="AS23" s="659"/>
      <c r="AT23" s="659"/>
      <c r="AU23" s="659"/>
      <c r="AV23" s="659"/>
      <c r="AW23" s="659"/>
      <c r="AX23" s="659"/>
      <c r="AY23" s="659"/>
      <c r="AZ23" s="659"/>
      <c r="BA23" s="659"/>
      <c r="BB23" s="659"/>
      <c r="BC23" s="659"/>
      <c r="BD23" s="659"/>
      <c r="BE23" s="659"/>
      <c r="BF23" s="660"/>
      <c r="BG23" s="620" t="s">
        <v>128</v>
      </c>
      <c r="BH23" s="621"/>
      <c r="BI23" s="621"/>
      <c r="BJ23" s="621"/>
      <c r="BK23" s="621"/>
      <c r="BL23" s="621"/>
      <c r="BM23" s="621"/>
      <c r="BN23" s="622"/>
      <c r="BO23" s="616" t="s">
        <v>128</v>
      </c>
      <c r="BP23" s="616"/>
      <c r="BQ23" s="616"/>
      <c r="BR23" s="616"/>
      <c r="BS23" s="623" t="s">
        <v>128</v>
      </c>
      <c r="BT23" s="623"/>
      <c r="BU23" s="623"/>
      <c r="BV23" s="623"/>
      <c r="BW23" s="623"/>
      <c r="BX23" s="623"/>
      <c r="BY23" s="623"/>
      <c r="BZ23" s="623"/>
      <c r="CA23" s="623"/>
      <c r="CB23" s="627"/>
      <c r="CD23" s="609" t="s">
        <v>228</v>
      </c>
      <c r="CE23" s="610"/>
      <c r="CF23" s="610"/>
      <c r="CG23" s="610"/>
      <c r="CH23" s="610"/>
      <c r="CI23" s="610"/>
      <c r="CJ23" s="610"/>
      <c r="CK23" s="610"/>
      <c r="CL23" s="610"/>
      <c r="CM23" s="610"/>
      <c r="CN23" s="610"/>
      <c r="CO23" s="610"/>
      <c r="CP23" s="610"/>
      <c r="CQ23" s="611"/>
      <c r="CR23" s="609" t="s">
        <v>289</v>
      </c>
      <c r="CS23" s="610"/>
      <c r="CT23" s="610"/>
      <c r="CU23" s="610"/>
      <c r="CV23" s="610"/>
      <c r="CW23" s="610"/>
      <c r="CX23" s="610"/>
      <c r="CY23" s="611"/>
      <c r="CZ23" s="609" t="s">
        <v>290</v>
      </c>
      <c r="DA23" s="610"/>
      <c r="DB23" s="610"/>
      <c r="DC23" s="611"/>
      <c r="DD23" s="609" t="s">
        <v>291</v>
      </c>
      <c r="DE23" s="610"/>
      <c r="DF23" s="610"/>
      <c r="DG23" s="610"/>
      <c r="DH23" s="610"/>
      <c r="DI23" s="610"/>
      <c r="DJ23" s="610"/>
      <c r="DK23" s="611"/>
      <c r="DL23" s="661" t="s">
        <v>292</v>
      </c>
      <c r="DM23" s="662"/>
      <c r="DN23" s="662"/>
      <c r="DO23" s="662"/>
      <c r="DP23" s="662"/>
      <c r="DQ23" s="662"/>
      <c r="DR23" s="662"/>
      <c r="DS23" s="662"/>
      <c r="DT23" s="662"/>
      <c r="DU23" s="662"/>
      <c r="DV23" s="663"/>
      <c r="DW23" s="609" t="s">
        <v>293</v>
      </c>
      <c r="DX23" s="610"/>
      <c r="DY23" s="610"/>
      <c r="DZ23" s="610"/>
      <c r="EA23" s="610"/>
      <c r="EB23" s="610"/>
      <c r="EC23" s="611"/>
    </row>
    <row r="24" spans="2:133" ht="11.25" customHeight="1" x14ac:dyDescent="0.15">
      <c r="B24" s="617" t="s">
        <v>294</v>
      </c>
      <c r="C24" s="618"/>
      <c r="D24" s="618"/>
      <c r="E24" s="618"/>
      <c r="F24" s="618"/>
      <c r="G24" s="618"/>
      <c r="H24" s="618"/>
      <c r="I24" s="618"/>
      <c r="J24" s="618"/>
      <c r="K24" s="618"/>
      <c r="L24" s="618"/>
      <c r="M24" s="618"/>
      <c r="N24" s="618"/>
      <c r="O24" s="618"/>
      <c r="P24" s="618"/>
      <c r="Q24" s="619"/>
      <c r="R24" s="620">
        <v>5210780</v>
      </c>
      <c r="S24" s="621"/>
      <c r="T24" s="621"/>
      <c r="U24" s="621"/>
      <c r="V24" s="621"/>
      <c r="W24" s="621"/>
      <c r="X24" s="621"/>
      <c r="Y24" s="622"/>
      <c r="Z24" s="616">
        <v>36.1</v>
      </c>
      <c r="AA24" s="616"/>
      <c r="AB24" s="616"/>
      <c r="AC24" s="616"/>
      <c r="AD24" s="623">
        <v>5210780</v>
      </c>
      <c r="AE24" s="623"/>
      <c r="AF24" s="623"/>
      <c r="AG24" s="623"/>
      <c r="AH24" s="623"/>
      <c r="AI24" s="623"/>
      <c r="AJ24" s="623"/>
      <c r="AK24" s="623"/>
      <c r="AL24" s="624">
        <v>70.7</v>
      </c>
      <c r="AM24" s="625"/>
      <c r="AN24" s="625"/>
      <c r="AO24" s="626"/>
      <c r="AP24" s="658" t="s">
        <v>295</v>
      </c>
      <c r="AQ24" s="659"/>
      <c r="AR24" s="659"/>
      <c r="AS24" s="659"/>
      <c r="AT24" s="659"/>
      <c r="AU24" s="659"/>
      <c r="AV24" s="659"/>
      <c r="AW24" s="659"/>
      <c r="AX24" s="659"/>
      <c r="AY24" s="659"/>
      <c r="AZ24" s="659"/>
      <c r="BA24" s="659"/>
      <c r="BB24" s="659"/>
      <c r="BC24" s="659"/>
      <c r="BD24" s="659"/>
      <c r="BE24" s="659"/>
      <c r="BF24" s="660"/>
      <c r="BG24" s="620" t="s">
        <v>128</v>
      </c>
      <c r="BH24" s="621"/>
      <c r="BI24" s="621"/>
      <c r="BJ24" s="621"/>
      <c r="BK24" s="621"/>
      <c r="BL24" s="621"/>
      <c r="BM24" s="621"/>
      <c r="BN24" s="622"/>
      <c r="BO24" s="616" t="s">
        <v>128</v>
      </c>
      <c r="BP24" s="616"/>
      <c r="BQ24" s="616"/>
      <c r="BR24" s="616"/>
      <c r="BS24" s="623" t="s">
        <v>128</v>
      </c>
      <c r="BT24" s="623"/>
      <c r="BU24" s="623"/>
      <c r="BV24" s="623"/>
      <c r="BW24" s="623"/>
      <c r="BX24" s="623"/>
      <c r="BY24" s="623"/>
      <c r="BZ24" s="623"/>
      <c r="CA24" s="623"/>
      <c r="CB24" s="627"/>
      <c r="CD24" s="641" t="s">
        <v>296</v>
      </c>
      <c r="CE24" s="642"/>
      <c r="CF24" s="642"/>
      <c r="CG24" s="642"/>
      <c r="CH24" s="642"/>
      <c r="CI24" s="642"/>
      <c r="CJ24" s="642"/>
      <c r="CK24" s="642"/>
      <c r="CL24" s="642"/>
      <c r="CM24" s="642"/>
      <c r="CN24" s="642"/>
      <c r="CO24" s="642"/>
      <c r="CP24" s="642"/>
      <c r="CQ24" s="643"/>
      <c r="CR24" s="631">
        <v>5526093</v>
      </c>
      <c r="CS24" s="632"/>
      <c r="CT24" s="632"/>
      <c r="CU24" s="632"/>
      <c r="CV24" s="632"/>
      <c r="CW24" s="632"/>
      <c r="CX24" s="632"/>
      <c r="CY24" s="633"/>
      <c r="CZ24" s="636">
        <v>39.700000000000003</v>
      </c>
      <c r="DA24" s="637"/>
      <c r="DB24" s="637"/>
      <c r="DC24" s="644"/>
      <c r="DD24" s="667">
        <v>4255205</v>
      </c>
      <c r="DE24" s="632"/>
      <c r="DF24" s="632"/>
      <c r="DG24" s="632"/>
      <c r="DH24" s="632"/>
      <c r="DI24" s="632"/>
      <c r="DJ24" s="632"/>
      <c r="DK24" s="633"/>
      <c r="DL24" s="667">
        <v>3379386</v>
      </c>
      <c r="DM24" s="632"/>
      <c r="DN24" s="632"/>
      <c r="DO24" s="632"/>
      <c r="DP24" s="632"/>
      <c r="DQ24" s="632"/>
      <c r="DR24" s="632"/>
      <c r="DS24" s="632"/>
      <c r="DT24" s="632"/>
      <c r="DU24" s="632"/>
      <c r="DV24" s="633"/>
      <c r="DW24" s="636">
        <v>45.6</v>
      </c>
      <c r="DX24" s="637"/>
      <c r="DY24" s="637"/>
      <c r="DZ24" s="637"/>
      <c r="EA24" s="637"/>
      <c r="EB24" s="637"/>
      <c r="EC24" s="638"/>
    </row>
    <row r="25" spans="2:133" ht="11.25" customHeight="1" x14ac:dyDescent="0.15">
      <c r="B25" s="617" t="s">
        <v>297</v>
      </c>
      <c r="C25" s="618"/>
      <c r="D25" s="618"/>
      <c r="E25" s="618"/>
      <c r="F25" s="618"/>
      <c r="G25" s="618"/>
      <c r="H25" s="618"/>
      <c r="I25" s="618"/>
      <c r="J25" s="618"/>
      <c r="K25" s="618"/>
      <c r="L25" s="618"/>
      <c r="M25" s="618"/>
      <c r="N25" s="618"/>
      <c r="O25" s="618"/>
      <c r="P25" s="618"/>
      <c r="Q25" s="619"/>
      <c r="R25" s="620">
        <v>423613</v>
      </c>
      <c r="S25" s="621"/>
      <c r="T25" s="621"/>
      <c r="U25" s="621"/>
      <c r="V25" s="621"/>
      <c r="W25" s="621"/>
      <c r="X25" s="621"/>
      <c r="Y25" s="622"/>
      <c r="Z25" s="616">
        <v>2.9</v>
      </c>
      <c r="AA25" s="616"/>
      <c r="AB25" s="616"/>
      <c r="AC25" s="616"/>
      <c r="AD25" s="623" t="s">
        <v>128</v>
      </c>
      <c r="AE25" s="623"/>
      <c r="AF25" s="623"/>
      <c r="AG25" s="623"/>
      <c r="AH25" s="623"/>
      <c r="AI25" s="623"/>
      <c r="AJ25" s="623"/>
      <c r="AK25" s="623"/>
      <c r="AL25" s="624" t="s">
        <v>128</v>
      </c>
      <c r="AM25" s="625"/>
      <c r="AN25" s="625"/>
      <c r="AO25" s="626"/>
      <c r="AP25" s="658" t="s">
        <v>298</v>
      </c>
      <c r="AQ25" s="659"/>
      <c r="AR25" s="659"/>
      <c r="AS25" s="659"/>
      <c r="AT25" s="659"/>
      <c r="AU25" s="659"/>
      <c r="AV25" s="659"/>
      <c r="AW25" s="659"/>
      <c r="AX25" s="659"/>
      <c r="AY25" s="659"/>
      <c r="AZ25" s="659"/>
      <c r="BA25" s="659"/>
      <c r="BB25" s="659"/>
      <c r="BC25" s="659"/>
      <c r="BD25" s="659"/>
      <c r="BE25" s="659"/>
      <c r="BF25" s="660"/>
      <c r="BG25" s="620" t="s">
        <v>128</v>
      </c>
      <c r="BH25" s="621"/>
      <c r="BI25" s="621"/>
      <c r="BJ25" s="621"/>
      <c r="BK25" s="621"/>
      <c r="BL25" s="621"/>
      <c r="BM25" s="621"/>
      <c r="BN25" s="622"/>
      <c r="BO25" s="616" t="s">
        <v>128</v>
      </c>
      <c r="BP25" s="616"/>
      <c r="BQ25" s="616"/>
      <c r="BR25" s="616"/>
      <c r="BS25" s="623" t="s">
        <v>128</v>
      </c>
      <c r="BT25" s="623"/>
      <c r="BU25" s="623"/>
      <c r="BV25" s="623"/>
      <c r="BW25" s="623"/>
      <c r="BX25" s="623"/>
      <c r="BY25" s="623"/>
      <c r="BZ25" s="623"/>
      <c r="CA25" s="623"/>
      <c r="CB25" s="627"/>
      <c r="CD25" s="645" t="s">
        <v>299</v>
      </c>
      <c r="CE25" s="646"/>
      <c r="CF25" s="646"/>
      <c r="CG25" s="646"/>
      <c r="CH25" s="646"/>
      <c r="CI25" s="646"/>
      <c r="CJ25" s="646"/>
      <c r="CK25" s="646"/>
      <c r="CL25" s="646"/>
      <c r="CM25" s="646"/>
      <c r="CN25" s="646"/>
      <c r="CO25" s="646"/>
      <c r="CP25" s="646"/>
      <c r="CQ25" s="647"/>
      <c r="CR25" s="620">
        <v>1935228</v>
      </c>
      <c r="CS25" s="673"/>
      <c r="CT25" s="673"/>
      <c r="CU25" s="673"/>
      <c r="CV25" s="673"/>
      <c r="CW25" s="673"/>
      <c r="CX25" s="673"/>
      <c r="CY25" s="674"/>
      <c r="CZ25" s="624">
        <v>13.9</v>
      </c>
      <c r="DA25" s="668"/>
      <c r="DB25" s="668"/>
      <c r="DC25" s="675"/>
      <c r="DD25" s="639">
        <v>1803061</v>
      </c>
      <c r="DE25" s="673"/>
      <c r="DF25" s="673"/>
      <c r="DG25" s="673"/>
      <c r="DH25" s="673"/>
      <c r="DI25" s="673"/>
      <c r="DJ25" s="673"/>
      <c r="DK25" s="674"/>
      <c r="DL25" s="639">
        <v>1679543</v>
      </c>
      <c r="DM25" s="673"/>
      <c r="DN25" s="673"/>
      <c r="DO25" s="673"/>
      <c r="DP25" s="673"/>
      <c r="DQ25" s="673"/>
      <c r="DR25" s="673"/>
      <c r="DS25" s="673"/>
      <c r="DT25" s="673"/>
      <c r="DU25" s="673"/>
      <c r="DV25" s="674"/>
      <c r="DW25" s="624">
        <v>22.6</v>
      </c>
      <c r="DX25" s="668"/>
      <c r="DY25" s="668"/>
      <c r="DZ25" s="668"/>
      <c r="EA25" s="668"/>
      <c r="EB25" s="668"/>
      <c r="EC25" s="669"/>
    </row>
    <row r="26" spans="2:133" ht="11.25" customHeight="1" x14ac:dyDescent="0.15">
      <c r="B26" s="617" t="s">
        <v>300</v>
      </c>
      <c r="C26" s="618"/>
      <c r="D26" s="618"/>
      <c r="E26" s="618"/>
      <c r="F26" s="618"/>
      <c r="G26" s="618"/>
      <c r="H26" s="618"/>
      <c r="I26" s="618"/>
      <c r="J26" s="618"/>
      <c r="K26" s="618"/>
      <c r="L26" s="618"/>
      <c r="M26" s="618"/>
      <c r="N26" s="618"/>
      <c r="O26" s="618"/>
      <c r="P26" s="618"/>
      <c r="Q26" s="619"/>
      <c r="R26" s="620" t="s">
        <v>128</v>
      </c>
      <c r="S26" s="621"/>
      <c r="T26" s="621"/>
      <c r="U26" s="621"/>
      <c r="V26" s="621"/>
      <c r="W26" s="621"/>
      <c r="X26" s="621"/>
      <c r="Y26" s="622"/>
      <c r="Z26" s="616" t="s">
        <v>128</v>
      </c>
      <c r="AA26" s="616"/>
      <c r="AB26" s="616"/>
      <c r="AC26" s="616"/>
      <c r="AD26" s="623" t="s">
        <v>128</v>
      </c>
      <c r="AE26" s="623"/>
      <c r="AF26" s="623"/>
      <c r="AG26" s="623"/>
      <c r="AH26" s="623"/>
      <c r="AI26" s="623"/>
      <c r="AJ26" s="623"/>
      <c r="AK26" s="623"/>
      <c r="AL26" s="624" t="s">
        <v>128</v>
      </c>
      <c r="AM26" s="625"/>
      <c r="AN26" s="625"/>
      <c r="AO26" s="626"/>
      <c r="AP26" s="658" t="s">
        <v>301</v>
      </c>
      <c r="AQ26" s="676"/>
      <c r="AR26" s="676"/>
      <c r="AS26" s="676"/>
      <c r="AT26" s="676"/>
      <c r="AU26" s="676"/>
      <c r="AV26" s="676"/>
      <c r="AW26" s="676"/>
      <c r="AX26" s="676"/>
      <c r="AY26" s="676"/>
      <c r="AZ26" s="676"/>
      <c r="BA26" s="676"/>
      <c r="BB26" s="676"/>
      <c r="BC26" s="676"/>
      <c r="BD26" s="676"/>
      <c r="BE26" s="676"/>
      <c r="BF26" s="660"/>
      <c r="BG26" s="620" t="s">
        <v>128</v>
      </c>
      <c r="BH26" s="621"/>
      <c r="BI26" s="621"/>
      <c r="BJ26" s="621"/>
      <c r="BK26" s="621"/>
      <c r="BL26" s="621"/>
      <c r="BM26" s="621"/>
      <c r="BN26" s="622"/>
      <c r="BO26" s="616" t="s">
        <v>128</v>
      </c>
      <c r="BP26" s="616"/>
      <c r="BQ26" s="616"/>
      <c r="BR26" s="616"/>
      <c r="BS26" s="623" t="s">
        <v>128</v>
      </c>
      <c r="BT26" s="623"/>
      <c r="BU26" s="623"/>
      <c r="BV26" s="623"/>
      <c r="BW26" s="623"/>
      <c r="BX26" s="623"/>
      <c r="BY26" s="623"/>
      <c r="BZ26" s="623"/>
      <c r="CA26" s="623"/>
      <c r="CB26" s="627"/>
      <c r="CD26" s="645" t="s">
        <v>302</v>
      </c>
      <c r="CE26" s="646"/>
      <c r="CF26" s="646"/>
      <c r="CG26" s="646"/>
      <c r="CH26" s="646"/>
      <c r="CI26" s="646"/>
      <c r="CJ26" s="646"/>
      <c r="CK26" s="646"/>
      <c r="CL26" s="646"/>
      <c r="CM26" s="646"/>
      <c r="CN26" s="646"/>
      <c r="CO26" s="646"/>
      <c r="CP26" s="646"/>
      <c r="CQ26" s="647"/>
      <c r="CR26" s="620">
        <v>1017426</v>
      </c>
      <c r="CS26" s="621"/>
      <c r="CT26" s="621"/>
      <c r="CU26" s="621"/>
      <c r="CV26" s="621"/>
      <c r="CW26" s="621"/>
      <c r="CX26" s="621"/>
      <c r="CY26" s="622"/>
      <c r="CZ26" s="624">
        <v>7.3</v>
      </c>
      <c r="DA26" s="668"/>
      <c r="DB26" s="668"/>
      <c r="DC26" s="675"/>
      <c r="DD26" s="639">
        <v>921037</v>
      </c>
      <c r="DE26" s="621"/>
      <c r="DF26" s="621"/>
      <c r="DG26" s="621"/>
      <c r="DH26" s="621"/>
      <c r="DI26" s="621"/>
      <c r="DJ26" s="621"/>
      <c r="DK26" s="622"/>
      <c r="DL26" s="639" t="s">
        <v>128</v>
      </c>
      <c r="DM26" s="621"/>
      <c r="DN26" s="621"/>
      <c r="DO26" s="621"/>
      <c r="DP26" s="621"/>
      <c r="DQ26" s="621"/>
      <c r="DR26" s="621"/>
      <c r="DS26" s="621"/>
      <c r="DT26" s="621"/>
      <c r="DU26" s="621"/>
      <c r="DV26" s="622"/>
      <c r="DW26" s="624" t="s">
        <v>128</v>
      </c>
      <c r="DX26" s="668"/>
      <c r="DY26" s="668"/>
      <c r="DZ26" s="668"/>
      <c r="EA26" s="668"/>
      <c r="EB26" s="668"/>
      <c r="EC26" s="669"/>
    </row>
    <row r="27" spans="2:133" ht="11.25" customHeight="1" x14ac:dyDescent="0.15">
      <c r="B27" s="617" t="s">
        <v>303</v>
      </c>
      <c r="C27" s="618"/>
      <c r="D27" s="618"/>
      <c r="E27" s="618"/>
      <c r="F27" s="618"/>
      <c r="G27" s="618"/>
      <c r="H27" s="618"/>
      <c r="I27" s="618"/>
      <c r="J27" s="618"/>
      <c r="K27" s="618"/>
      <c r="L27" s="618"/>
      <c r="M27" s="618"/>
      <c r="N27" s="618"/>
      <c r="O27" s="618"/>
      <c r="P27" s="618"/>
      <c r="Q27" s="619"/>
      <c r="R27" s="620">
        <v>7787564</v>
      </c>
      <c r="S27" s="621"/>
      <c r="T27" s="621"/>
      <c r="U27" s="621"/>
      <c r="V27" s="621"/>
      <c r="W27" s="621"/>
      <c r="X27" s="621"/>
      <c r="Y27" s="622"/>
      <c r="Z27" s="616">
        <v>54</v>
      </c>
      <c r="AA27" s="616"/>
      <c r="AB27" s="616"/>
      <c r="AC27" s="616"/>
      <c r="AD27" s="623">
        <v>7363951</v>
      </c>
      <c r="AE27" s="623"/>
      <c r="AF27" s="623"/>
      <c r="AG27" s="623"/>
      <c r="AH27" s="623"/>
      <c r="AI27" s="623"/>
      <c r="AJ27" s="623"/>
      <c r="AK27" s="623"/>
      <c r="AL27" s="624">
        <v>100</v>
      </c>
      <c r="AM27" s="625"/>
      <c r="AN27" s="625"/>
      <c r="AO27" s="626"/>
      <c r="AP27" s="617" t="s">
        <v>304</v>
      </c>
      <c r="AQ27" s="618"/>
      <c r="AR27" s="618"/>
      <c r="AS27" s="618"/>
      <c r="AT27" s="618"/>
      <c r="AU27" s="618"/>
      <c r="AV27" s="618"/>
      <c r="AW27" s="618"/>
      <c r="AX27" s="618"/>
      <c r="AY27" s="618"/>
      <c r="AZ27" s="618"/>
      <c r="BA27" s="618"/>
      <c r="BB27" s="618"/>
      <c r="BC27" s="618"/>
      <c r="BD27" s="618"/>
      <c r="BE27" s="618"/>
      <c r="BF27" s="619"/>
      <c r="BG27" s="620">
        <v>1529410</v>
      </c>
      <c r="BH27" s="621"/>
      <c r="BI27" s="621"/>
      <c r="BJ27" s="621"/>
      <c r="BK27" s="621"/>
      <c r="BL27" s="621"/>
      <c r="BM27" s="621"/>
      <c r="BN27" s="622"/>
      <c r="BO27" s="616">
        <v>100</v>
      </c>
      <c r="BP27" s="616"/>
      <c r="BQ27" s="616"/>
      <c r="BR27" s="616"/>
      <c r="BS27" s="623">
        <v>41149</v>
      </c>
      <c r="BT27" s="623"/>
      <c r="BU27" s="623"/>
      <c r="BV27" s="623"/>
      <c r="BW27" s="623"/>
      <c r="BX27" s="623"/>
      <c r="BY27" s="623"/>
      <c r="BZ27" s="623"/>
      <c r="CA27" s="623"/>
      <c r="CB27" s="627"/>
      <c r="CD27" s="645" t="s">
        <v>305</v>
      </c>
      <c r="CE27" s="646"/>
      <c r="CF27" s="646"/>
      <c r="CG27" s="646"/>
      <c r="CH27" s="646"/>
      <c r="CI27" s="646"/>
      <c r="CJ27" s="646"/>
      <c r="CK27" s="646"/>
      <c r="CL27" s="646"/>
      <c r="CM27" s="646"/>
      <c r="CN27" s="646"/>
      <c r="CO27" s="646"/>
      <c r="CP27" s="646"/>
      <c r="CQ27" s="647"/>
      <c r="CR27" s="620">
        <v>1370543</v>
      </c>
      <c r="CS27" s="673"/>
      <c r="CT27" s="673"/>
      <c r="CU27" s="673"/>
      <c r="CV27" s="673"/>
      <c r="CW27" s="673"/>
      <c r="CX27" s="673"/>
      <c r="CY27" s="674"/>
      <c r="CZ27" s="624">
        <v>9.8000000000000007</v>
      </c>
      <c r="DA27" s="668"/>
      <c r="DB27" s="668"/>
      <c r="DC27" s="675"/>
      <c r="DD27" s="639">
        <v>265487</v>
      </c>
      <c r="DE27" s="673"/>
      <c r="DF27" s="673"/>
      <c r="DG27" s="673"/>
      <c r="DH27" s="673"/>
      <c r="DI27" s="673"/>
      <c r="DJ27" s="673"/>
      <c r="DK27" s="674"/>
      <c r="DL27" s="639">
        <v>265367</v>
      </c>
      <c r="DM27" s="673"/>
      <c r="DN27" s="673"/>
      <c r="DO27" s="673"/>
      <c r="DP27" s="673"/>
      <c r="DQ27" s="673"/>
      <c r="DR27" s="673"/>
      <c r="DS27" s="673"/>
      <c r="DT27" s="673"/>
      <c r="DU27" s="673"/>
      <c r="DV27" s="674"/>
      <c r="DW27" s="624">
        <v>3.6</v>
      </c>
      <c r="DX27" s="668"/>
      <c r="DY27" s="668"/>
      <c r="DZ27" s="668"/>
      <c r="EA27" s="668"/>
      <c r="EB27" s="668"/>
      <c r="EC27" s="669"/>
    </row>
    <row r="28" spans="2:133" ht="11.25" customHeight="1" x14ac:dyDescent="0.15">
      <c r="B28" s="617" t="s">
        <v>306</v>
      </c>
      <c r="C28" s="618"/>
      <c r="D28" s="618"/>
      <c r="E28" s="618"/>
      <c r="F28" s="618"/>
      <c r="G28" s="618"/>
      <c r="H28" s="618"/>
      <c r="I28" s="618"/>
      <c r="J28" s="618"/>
      <c r="K28" s="618"/>
      <c r="L28" s="618"/>
      <c r="M28" s="618"/>
      <c r="N28" s="618"/>
      <c r="O28" s="618"/>
      <c r="P28" s="618"/>
      <c r="Q28" s="619"/>
      <c r="R28" s="620">
        <v>1941</v>
      </c>
      <c r="S28" s="621"/>
      <c r="T28" s="621"/>
      <c r="U28" s="621"/>
      <c r="V28" s="621"/>
      <c r="W28" s="621"/>
      <c r="X28" s="621"/>
      <c r="Y28" s="622"/>
      <c r="Z28" s="616">
        <v>0</v>
      </c>
      <c r="AA28" s="616"/>
      <c r="AB28" s="616"/>
      <c r="AC28" s="616"/>
      <c r="AD28" s="623">
        <v>1941</v>
      </c>
      <c r="AE28" s="623"/>
      <c r="AF28" s="623"/>
      <c r="AG28" s="623"/>
      <c r="AH28" s="623"/>
      <c r="AI28" s="623"/>
      <c r="AJ28" s="623"/>
      <c r="AK28" s="623"/>
      <c r="AL28" s="624">
        <v>0</v>
      </c>
      <c r="AM28" s="625"/>
      <c r="AN28" s="625"/>
      <c r="AO28" s="626"/>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16"/>
      <c r="BP28" s="616"/>
      <c r="BQ28" s="616"/>
      <c r="BR28" s="616"/>
      <c r="BS28" s="639"/>
      <c r="BT28" s="621"/>
      <c r="BU28" s="621"/>
      <c r="BV28" s="621"/>
      <c r="BW28" s="621"/>
      <c r="BX28" s="621"/>
      <c r="BY28" s="621"/>
      <c r="BZ28" s="621"/>
      <c r="CA28" s="621"/>
      <c r="CB28" s="640"/>
      <c r="CD28" s="645" t="s">
        <v>307</v>
      </c>
      <c r="CE28" s="646"/>
      <c r="CF28" s="646"/>
      <c r="CG28" s="646"/>
      <c r="CH28" s="646"/>
      <c r="CI28" s="646"/>
      <c r="CJ28" s="646"/>
      <c r="CK28" s="646"/>
      <c r="CL28" s="646"/>
      <c r="CM28" s="646"/>
      <c r="CN28" s="646"/>
      <c r="CO28" s="646"/>
      <c r="CP28" s="646"/>
      <c r="CQ28" s="647"/>
      <c r="CR28" s="620">
        <v>2220322</v>
      </c>
      <c r="CS28" s="621"/>
      <c r="CT28" s="621"/>
      <c r="CU28" s="621"/>
      <c r="CV28" s="621"/>
      <c r="CW28" s="621"/>
      <c r="CX28" s="621"/>
      <c r="CY28" s="622"/>
      <c r="CZ28" s="624">
        <v>15.9</v>
      </c>
      <c r="DA28" s="668"/>
      <c r="DB28" s="668"/>
      <c r="DC28" s="675"/>
      <c r="DD28" s="639">
        <v>2186657</v>
      </c>
      <c r="DE28" s="621"/>
      <c r="DF28" s="621"/>
      <c r="DG28" s="621"/>
      <c r="DH28" s="621"/>
      <c r="DI28" s="621"/>
      <c r="DJ28" s="621"/>
      <c r="DK28" s="622"/>
      <c r="DL28" s="639">
        <v>1434476</v>
      </c>
      <c r="DM28" s="621"/>
      <c r="DN28" s="621"/>
      <c r="DO28" s="621"/>
      <c r="DP28" s="621"/>
      <c r="DQ28" s="621"/>
      <c r="DR28" s="621"/>
      <c r="DS28" s="621"/>
      <c r="DT28" s="621"/>
      <c r="DU28" s="621"/>
      <c r="DV28" s="622"/>
      <c r="DW28" s="624">
        <v>19.3</v>
      </c>
      <c r="DX28" s="668"/>
      <c r="DY28" s="668"/>
      <c r="DZ28" s="668"/>
      <c r="EA28" s="668"/>
      <c r="EB28" s="668"/>
      <c r="EC28" s="669"/>
    </row>
    <row r="29" spans="2:133" ht="11.25" customHeight="1" x14ac:dyDescent="0.15">
      <c r="B29" s="617" t="s">
        <v>308</v>
      </c>
      <c r="C29" s="618"/>
      <c r="D29" s="618"/>
      <c r="E29" s="618"/>
      <c r="F29" s="618"/>
      <c r="G29" s="618"/>
      <c r="H29" s="618"/>
      <c r="I29" s="618"/>
      <c r="J29" s="618"/>
      <c r="K29" s="618"/>
      <c r="L29" s="618"/>
      <c r="M29" s="618"/>
      <c r="N29" s="618"/>
      <c r="O29" s="618"/>
      <c r="P29" s="618"/>
      <c r="Q29" s="619"/>
      <c r="R29" s="620">
        <v>80236</v>
      </c>
      <c r="S29" s="621"/>
      <c r="T29" s="621"/>
      <c r="U29" s="621"/>
      <c r="V29" s="621"/>
      <c r="W29" s="621"/>
      <c r="X29" s="621"/>
      <c r="Y29" s="622"/>
      <c r="Z29" s="616">
        <v>0.6</v>
      </c>
      <c r="AA29" s="616"/>
      <c r="AB29" s="616"/>
      <c r="AC29" s="616"/>
      <c r="AD29" s="623" t="s">
        <v>128</v>
      </c>
      <c r="AE29" s="623"/>
      <c r="AF29" s="623"/>
      <c r="AG29" s="623"/>
      <c r="AH29" s="623"/>
      <c r="AI29" s="623"/>
      <c r="AJ29" s="623"/>
      <c r="AK29" s="623"/>
      <c r="AL29" s="624" t="s">
        <v>128</v>
      </c>
      <c r="AM29" s="625"/>
      <c r="AN29" s="625"/>
      <c r="AO29" s="626"/>
      <c r="AP29" s="670"/>
      <c r="AQ29" s="671"/>
      <c r="AR29" s="671"/>
      <c r="AS29" s="671"/>
      <c r="AT29" s="671"/>
      <c r="AU29" s="671"/>
      <c r="AV29" s="671"/>
      <c r="AW29" s="671"/>
      <c r="AX29" s="671"/>
      <c r="AY29" s="671"/>
      <c r="AZ29" s="671"/>
      <c r="BA29" s="671"/>
      <c r="BB29" s="671"/>
      <c r="BC29" s="671"/>
      <c r="BD29" s="671"/>
      <c r="BE29" s="671"/>
      <c r="BF29" s="672"/>
      <c r="BG29" s="620"/>
      <c r="BH29" s="621"/>
      <c r="BI29" s="621"/>
      <c r="BJ29" s="621"/>
      <c r="BK29" s="621"/>
      <c r="BL29" s="621"/>
      <c r="BM29" s="621"/>
      <c r="BN29" s="622"/>
      <c r="BO29" s="616"/>
      <c r="BP29" s="616"/>
      <c r="BQ29" s="616"/>
      <c r="BR29" s="616"/>
      <c r="BS29" s="623"/>
      <c r="BT29" s="623"/>
      <c r="BU29" s="623"/>
      <c r="BV29" s="623"/>
      <c r="BW29" s="623"/>
      <c r="BX29" s="623"/>
      <c r="BY29" s="623"/>
      <c r="BZ29" s="623"/>
      <c r="CA29" s="623"/>
      <c r="CB29" s="627"/>
      <c r="CD29" s="698" t="s">
        <v>309</v>
      </c>
      <c r="CE29" s="699"/>
      <c r="CF29" s="645" t="s">
        <v>70</v>
      </c>
      <c r="CG29" s="646"/>
      <c r="CH29" s="646"/>
      <c r="CI29" s="646"/>
      <c r="CJ29" s="646"/>
      <c r="CK29" s="646"/>
      <c r="CL29" s="646"/>
      <c r="CM29" s="646"/>
      <c r="CN29" s="646"/>
      <c r="CO29" s="646"/>
      <c r="CP29" s="646"/>
      <c r="CQ29" s="647"/>
      <c r="CR29" s="620">
        <v>2220322</v>
      </c>
      <c r="CS29" s="673"/>
      <c r="CT29" s="673"/>
      <c r="CU29" s="673"/>
      <c r="CV29" s="673"/>
      <c r="CW29" s="673"/>
      <c r="CX29" s="673"/>
      <c r="CY29" s="674"/>
      <c r="CZ29" s="624">
        <v>15.9</v>
      </c>
      <c r="DA29" s="668"/>
      <c r="DB29" s="668"/>
      <c r="DC29" s="675"/>
      <c r="DD29" s="639">
        <v>2186657</v>
      </c>
      <c r="DE29" s="673"/>
      <c r="DF29" s="673"/>
      <c r="DG29" s="673"/>
      <c r="DH29" s="673"/>
      <c r="DI29" s="673"/>
      <c r="DJ29" s="673"/>
      <c r="DK29" s="674"/>
      <c r="DL29" s="639">
        <v>1434476</v>
      </c>
      <c r="DM29" s="673"/>
      <c r="DN29" s="673"/>
      <c r="DO29" s="673"/>
      <c r="DP29" s="673"/>
      <c r="DQ29" s="673"/>
      <c r="DR29" s="673"/>
      <c r="DS29" s="673"/>
      <c r="DT29" s="673"/>
      <c r="DU29" s="673"/>
      <c r="DV29" s="674"/>
      <c r="DW29" s="624">
        <v>19.3</v>
      </c>
      <c r="DX29" s="668"/>
      <c r="DY29" s="668"/>
      <c r="DZ29" s="668"/>
      <c r="EA29" s="668"/>
      <c r="EB29" s="668"/>
      <c r="EC29" s="669"/>
    </row>
    <row r="30" spans="2:133" ht="11.25" customHeight="1" x14ac:dyDescent="0.15">
      <c r="B30" s="617" t="s">
        <v>310</v>
      </c>
      <c r="C30" s="618"/>
      <c r="D30" s="618"/>
      <c r="E30" s="618"/>
      <c r="F30" s="618"/>
      <c r="G30" s="618"/>
      <c r="H30" s="618"/>
      <c r="I30" s="618"/>
      <c r="J30" s="618"/>
      <c r="K30" s="618"/>
      <c r="L30" s="618"/>
      <c r="M30" s="618"/>
      <c r="N30" s="618"/>
      <c r="O30" s="618"/>
      <c r="P30" s="618"/>
      <c r="Q30" s="619"/>
      <c r="R30" s="620">
        <v>199234</v>
      </c>
      <c r="S30" s="621"/>
      <c r="T30" s="621"/>
      <c r="U30" s="621"/>
      <c r="V30" s="621"/>
      <c r="W30" s="621"/>
      <c r="X30" s="621"/>
      <c r="Y30" s="622"/>
      <c r="Z30" s="616">
        <v>1.4</v>
      </c>
      <c r="AA30" s="616"/>
      <c r="AB30" s="616"/>
      <c r="AC30" s="616"/>
      <c r="AD30" s="623" t="s">
        <v>128</v>
      </c>
      <c r="AE30" s="623"/>
      <c r="AF30" s="623"/>
      <c r="AG30" s="623"/>
      <c r="AH30" s="623"/>
      <c r="AI30" s="623"/>
      <c r="AJ30" s="623"/>
      <c r="AK30" s="623"/>
      <c r="AL30" s="624" t="s">
        <v>128</v>
      </c>
      <c r="AM30" s="625"/>
      <c r="AN30" s="625"/>
      <c r="AO30" s="626"/>
      <c r="AP30" s="606" t="s">
        <v>228</v>
      </c>
      <c r="AQ30" s="607"/>
      <c r="AR30" s="607"/>
      <c r="AS30" s="607"/>
      <c r="AT30" s="607"/>
      <c r="AU30" s="607"/>
      <c r="AV30" s="607"/>
      <c r="AW30" s="607"/>
      <c r="AX30" s="607"/>
      <c r="AY30" s="607"/>
      <c r="AZ30" s="607"/>
      <c r="BA30" s="607"/>
      <c r="BB30" s="607"/>
      <c r="BC30" s="607"/>
      <c r="BD30" s="607"/>
      <c r="BE30" s="607"/>
      <c r="BF30" s="608"/>
      <c r="BG30" s="606" t="s">
        <v>311</v>
      </c>
      <c r="BH30" s="677"/>
      <c r="BI30" s="677"/>
      <c r="BJ30" s="677"/>
      <c r="BK30" s="677"/>
      <c r="BL30" s="677"/>
      <c r="BM30" s="677"/>
      <c r="BN30" s="677"/>
      <c r="BO30" s="677"/>
      <c r="BP30" s="677"/>
      <c r="BQ30" s="678"/>
      <c r="BR30" s="606" t="s">
        <v>312</v>
      </c>
      <c r="BS30" s="677"/>
      <c r="BT30" s="677"/>
      <c r="BU30" s="677"/>
      <c r="BV30" s="677"/>
      <c r="BW30" s="677"/>
      <c r="BX30" s="677"/>
      <c r="BY30" s="677"/>
      <c r="BZ30" s="677"/>
      <c r="CA30" s="677"/>
      <c r="CB30" s="678"/>
      <c r="CD30" s="700"/>
      <c r="CE30" s="701"/>
      <c r="CF30" s="645" t="s">
        <v>313</v>
      </c>
      <c r="CG30" s="646"/>
      <c r="CH30" s="646"/>
      <c r="CI30" s="646"/>
      <c r="CJ30" s="646"/>
      <c r="CK30" s="646"/>
      <c r="CL30" s="646"/>
      <c r="CM30" s="646"/>
      <c r="CN30" s="646"/>
      <c r="CO30" s="646"/>
      <c r="CP30" s="646"/>
      <c r="CQ30" s="647"/>
      <c r="CR30" s="620">
        <v>2181518</v>
      </c>
      <c r="CS30" s="621"/>
      <c r="CT30" s="621"/>
      <c r="CU30" s="621"/>
      <c r="CV30" s="621"/>
      <c r="CW30" s="621"/>
      <c r="CX30" s="621"/>
      <c r="CY30" s="622"/>
      <c r="CZ30" s="624">
        <v>15.7</v>
      </c>
      <c r="DA30" s="668"/>
      <c r="DB30" s="668"/>
      <c r="DC30" s="675"/>
      <c r="DD30" s="639">
        <v>2148493</v>
      </c>
      <c r="DE30" s="621"/>
      <c r="DF30" s="621"/>
      <c r="DG30" s="621"/>
      <c r="DH30" s="621"/>
      <c r="DI30" s="621"/>
      <c r="DJ30" s="621"/>
      <c r="DK30" s="622"/>
      <c r="DL30" s="639">
        <v>1396322</v>
      </c>
      <c r="DM30" s="621"/>
      <c r="DN30" s="621"/>
      <c r="DO30" s="621"/>
      <c r="DP30" s="621"/>
      <c r="DQ30" s="621"/>
      <c r="DR30" s="621"/>
      <c r="DS30" s="621"/>
      <c r="DT30" s="621"/>
      <c r="DU30" s="621"/>
      <c r="DV30" s="622"/>
      <c r="DW30" s="624">
        <v>18.8</v>
      </c>
      <c r="DX30" s="668"/>
      <c r="DY30" s="668"/>
      <c r="DZ30" s="668"/>
      <c r="EA30" s="668"/>
      <c r="EB30" s="668"/>
      <c r="EC30" s="669"/>
    </row>
    <row r="31" spans="2:133" ht="11.25" customHeight="1" x14ac:dyDescent="0.15">
      <c r="B31" s="617" t="s">
        <v>314</v>
      </c>
      <c r="C31" s="618"/>
      <c r="D31" s="618"/>
      <c r="E31" s="618"/>
      <c r="F31" s="618"/>
      <c r="G31" s="618"/>
      <c r="H31" s="618"/>
      <c r="I31" s="618"/>
      <c r="J31" s="618"/>
      <c r="K31" s="618"/>
      <c r="L31" s="618"/>
      <c r="M31" s="618"/>
      <c r="N31" s="618"/>
      <c r="O31" s="618"/>
      <c r="P31" s="618"/>
      <c r="Q31" s="619"/>
      <c r="R31" s="620">
        <v>19437</v>
      </c>
      <c r="S31" s="621"/>
      <c r="T31" s="621"/>
      <c r="U31" s="621"/>
      <c r="V31" s="621"/>
      <c r="W31" s="621"/>
      <c r="X31" s="621"/>
      <c r="Y31" s="622"/>
      <c r="Z31" s="616">
        <v>0.1</v>
      </c>
      <c r="AA31" s="616"/>
      <c r="AB31" s="616"/>
      <c r="AC31" s="616"/>
      <c r="AD31" s="623" t="s">
        <v>128</v>
      </c>
      <c r="AE31" s="623"/>
      <c r="AF31" s="623"/>
      <c r="AG31" s="623"/>
      <c r="AH31" s="623"/>
      <c r="AI31" s="623"/>
      <c r="AJ31" s="623"/>
      <c r="AK31" s="623"/>
      <c r="AL31" s="624" t="s">
        <v>128</v>
      </c>
      <c r="AM31" s="625"/>
      <c r="AN31" s="625"/>
      <c r="AO31" s="626"/>
      <c r="AP31" s="682" t="s">
        <v>315</v>
      </c>
      <c r="AQ31" s="683"/>
      <c r="AR31" s="683"/>
      <c r="AS31" s="683"/>
      <c r="AT31" s="688" t="s">
        <v>316</v>
      </c>
      <c r="AU31" s="367"/>
      <c r="AV31" s="367"/>
      <c r="AW31" s="367"/>
      <c r="AX31" s="628" t="s">
        <v>192</v>
      </c>
      <c r="AY31" s="629"/>
      <c r="AZ31" s="629"/>
      <c r="BA31" s="629"/>
      <c r="BB31" s="629"/>
      <c r="BC31" s="629"/>
      <c r="BD31" s="629"/>
      <c r="BE31" s="629"/>
      <c r="BF31" s="630"/>
      <c r="BG31" s="679">
        <v>99.5</v>
      </c>
      <c r="BH31" s="680"/>
      <c r="BI31" s="680"/>
      <c r="BJ31" s="680"/>
      <c r="BK31" s="680"/>
      <c r="BL31" s="680"/>
      <c r="BM31" s="637">
        <v>97.9</v>
      </c>
      <c r="BN31" s="680"/>
      <c r="BO31" s="680"/>
      <c r="BP31" s="680"/>
      <c r="BQ31" s="681"/>
      <c r="BR31" s="679">
        <v>98.7</v>
      </c>
      <c r="BS31" s="680"/>
      <c r="BT31" s="680"/>
      <c r="BU31" s="680"/>
      <c r="BV31" s="680"/>
      <c r="BW31" s="680"/>
      <c r="BX31" s="637">
        <v>97.1</v>
      </c>
      <c r="BY31" s="680"/>
      <c r="BZ31" s="680"/>
      <c r="CA31" s="680"/>
      <c r="CB31" s="681"/>
      <c r="CD31" s="700"/>
      <c r="CE31" s="701"/>
      <c r="CF31" s="645" t="s">
        <v>317</v>
      </c>
      <c r="CG31" s="646"/>
      <c r="CH31" s="646"/>
      <c r="CI31" s="646"/>
      <c r="CJ31" s="646"/>
      <c r="CK31" s="646"/>
      <c r="CL31" s="646"/>
      <c r="CM31" s="646"/>
      <c r="CN31" s="646"/>
      <c r="CO31" s="646"/>
      <c r="CP31" s="646"/>
      <c r="CQ31" s="647"/>
      <c r="CR31" s="620">
        <v>38804</v>
      </c>
      <c r="CS31" s="673"/>
      <c r="CT31" s="673"/>
      <c r="CU31" s="673"/>
      <c r="CV31" s="673"/>
      <c r="CW31" s="673"/>
      <c r="CX31" s="673"/>
      <c r="CY31" s="674"/>
      <c r="CZ31" s="624">
        <v>0.3</v>
      </c>
      <c r="DA31" s="668"/>
      <c r="DB31" s="668"/>
      <c r="DC31" s="675"/>
      <c r="DD31" s="639">
        <v>38164</v>
      </c>
      <c r="DE31" s="673"/>
      <c r="DF31" s="673"/>
      <c r="DG31" s="673"/>
      <c r="DH31" s="673"/>
      <c r="DI31" s="673"/>
      <c r="DJ31" s="673"/>
      <c r="DK31" s="674"/>
      <c r="DL31" s="639">
        <v>38154</v>
      </c>
      <c r="DM31" s="673"/>
      <c r="DN31" s="673"/>
      <c r="DO31" s="673"/>
      <c r="DP31" s="673"/>
      <c r="DQ31" s="673"/>
      <c r="DR31" s="673"/>
      <c r="DS31" s="673"/>
      <c r="DT31" s="673"/>
      <c r="DU31" s="673"/>
      <c r="DV31" s="674"/>
      <c r="DW31" s="624">
        <v>0.5</v>
      </c>
      <c r="DX31" s="668"/>
      <c r="DY31" s="668"/>
      <c r="DZ31" s="668"/>
      <c r="EA31" s="668"/>
      <c r="EB31" s="668"/>
      <c r="EC31" s="669"/>
    </row>
    <row r="32" spans="2:133" ht="11.25" customHeight="1" x14ac:dyDescent="0.15">
      <c r="B32" s="617" t="s">
        <v>318</v>
      </c>
      <c r="C32" s="618"/>
      <c r="D32" s="618"/>
      <c r="E32" s="618"/>
      <c r="F32" s="618"/>
      <c r="G32" s="618"/>
      <c r="H32" s="618"/>
      <c r="I32" s="618"/>
      <c r="J32" s="618"/>
      <c r="K32" s="618"/>
      <c r="L32" s="618"/>
      <c r="M32" s="618"/>
      <c r="N32" s="618"/>
      <c r="O32" s="618"/>
      <c r="P32" s="618"/>
      <c r="Q32" s="619"/>
      <c r="R32" s="620">
        <v>1789878</v>
      </c>
      <c r="S32" s="621"/>
      <c r="T32" s="621"/>
      <c r="U32" s="621"/>
      <c r="V32" s="621"/>
      <c r="W32" s="621"/>
      <c r="X32" s="621"/>
      <c r="Y32" s="622"/>
      <c r="Z32" s="616">
        <v>12.4</v>
      </c>
      <c r="AA32" s="616"/>
      <c r="AB32" s="616"/>
      <c r="AC32" s="616"/>
      <c r="AD32" s="623" t="s">
        <v>128</v>
      </c>
      <c r="AE32" s="623"/>
      <c r="AF32" s="623"/>
      <c r="AG32" s="623"/>
      <c r="AH32" s="623"/>
      <c r="AI32" s="623"/>
      <c r="AJ32" s="623"/>
      <c r="AK32" s="623"/>
      <c r="AL32" s="624" t="s">
        <v>128</v>
      </c>
      <c r="AM32" s="625"/>
      <c r="AN32" s="625"/>
      <c r="AO32" s="626"/>
      <c r="AP32" s="684"/>
      <c r="AQ32" s="685"/>
      <c r="AR32" s="685"/>
      <c r="AS32" s="685"/>
      <c r="AT32" s="689"/>
      <c r="AU32" s="363" t="s">
        <v>319</v>
      </c>
      <c r="AV32" s="363"/>
      <c r="AW32" s="363"/>
      <c r="AX32" s="617" t="s">
        <v>320</v>
      </c>
      <c r="AY32" s="618"/>
      <c r="AZ32" s="618"/>
      <c r="BA32" s="618"/>
      <c r="BB32" s="618"/>
      <c r="BC32" s="618"/>
      <c r="BD32" s="618"/>
      <c r="BE32" s="618"/>
      <c r="BF32" s="619"/>
      <c r="BG32" s="691">
        <v>99.6</v>
      </c>
      <c r="BH32" s="673"/>
      <c r="BI32" s="673"/>
      <c r="BJ32" s="673"/>
      <c r="BK32" s="673"/>
      <c r="BL32" s="673"/>
      <c r="BM32" s="625">
        <v>98.5</v>
      </c>
      <c r="BN32" s="692"/>
      <c r="BO32" s="692"/>
      <c r="BP32" s="692"/>
      <c r="BQ32" s="693"/>
      <c r="BR32" s="691">
        <v>99.4</v>
      </c>
      <c r="BS32" s="673"/>
      <c r="BT32" s="673"/>
      <c r="BU32" s="673"/>
      <c r="BV32" s="673"/>
      <c r="BW32" s="673"/>
      <c r="BX32" s="625">
        <v>98.4</v>
      </c>
      <c r="BY32" s="692"/>
      <c r="BZ32" s="692"/>
      <c r="CA32" s="692"/>
      <c r="CB32" s="693"/>
      <c r="CD32" s="702"/>
      <c r="CE32" s="703"/>
      <c r="CF32" s="645" t="s">
        <v>321</v>
      </c>
      <c r="CG32" s="646"/>
      <c r="CH32" s="646"/>
      <c r="CI32" s="646"/>
      <c r="CJ32" s="646"/>
      <c r="CK32" s="646"/>
      <c r="CL32" s="646"/>
      <c r="CM32" s="646"/>
      <c r="CN32" s="646"/>
      <c r="CO32" s="646"/>
      <c r="CP32" s="646"/>
      <c r="CQ32" s="647"/>
      <c r="CR32" s="620" t="s">
        <v>128</v>
      </c>
      <c r="CS32" s="621"/>
      <c r="CT32" s="621"/>
      <c r="CU32" s="621"/>
      <c r="CV32" s="621"/>
      <c r="CW32" s="621"/>
      <c r="CX32" s="621"/>
      <c r="CY32" s="622"/>
      <c r="CZ32" s="624" t="s">
        <v>128</v>
      </c>
      <c r="DA32" s="668"/>
      <c r="DB32" s="668"/>
      <c r="DC32" s="675"/>
      <c r="DD32" s="639" t="s">
        <v>128</v>
      </c>
      <c r="DE32" s="621"/>
      <c r="DF32" s="621"/>
      <c r="DG32" s="621"/>
      <c r="DH32" s="621"/>
      <c r="DI32" s="621"/>
      <c r="DJ32" s="621"/>
      <c r="DK32" s="622"/>
      <c r="DL32" s="639" t="s">
        <v>128</v>
      </c>
      <c r="DM32" s="621"/>
      <c r="DN32" s="621"/>
      <c r="DO32" s="621"/>
      <c r="DP32" s="621"/>
      <c r="DQ32" s="621"/>
      <c r="DR32" s="621"/>
      <c r="DS32" s="621"/>
      <c r="DT32" s="621"/>
      <c r="DU32" s="621"/>
      <c r="DV32" s="622"/>
      <c r="DW32" s="624" t="s">
        <v>128</v>
      </c>
      <c r="DX32" s="668"/>
      <c r="DY32" s="668"/>
      <c r="DZ32" s="668"/>
      <c r="EA32" s="668"/>
      <c r="EB32" s="668"/>
      <c r="EC32" s="669"/>
    </row>
    <row r="33" spans="2:133" ht="11.25" customHeight="1" x14ac:dyDescent="0.15">
      <c r="B33" s="664" t="s">
        <v>322</v>
      </c>
      <c r="C33" s="665"/>
      <c r="D33" s="665"/>
      <c r="E33" s="665"/>
      <c r="F33" s="665"/>
      <c r="G33" s="665"/>
      <c r="H33" s="665"/>
      <c r="I33" s="665"/>
      <c r="J33" s="665"/>
      <c r="K33" s="665"/>
      <c r="L33" s="665"/>
      <c r="M33" s="665"/>
      <c r="N33" s="665"/>
      <c r="O33" s="665"/>
      <c r="P33" s="665"/>
      <c r="Q33" s="666"/>
      <c r="R33" s="620" t="s">
        <v>128</v>
      </c>
      <c r="S33" s="621"/>
      <c r="T33" s="621"/>
      <c r="U33" s="621"/>
      <c r="V33" s="621"/>
      <c r="W33" s="621"/>
      <c r="X33" s="621"/>
      <c r="Y33" s="622"/>
      <c r="Z33" s="616" t="s">
        <v>128</v>
      </c>
      <c r="AA33" s="616"/>
      <c r="AB33" s="616"/>
      <c r="AC33" s="616"/>
      <c r="AD33" s="623" t="s">
        <v>128</v>
      </c>
      <c r="AE33" s="623"/>
      <c r="AF33" s="623"/>
      <c r="AG33" s="623"/>
      <c r="AH33" s="623"/>
      <c r="AI33" s="623"/>
      <c r="AJ33" s="623"/>
      <c r="AK33" s="623"/>
      <c r="AL33" s="624" t="s">
        <v>128</v>
      </c>
      <c r="AM33" s="625"/>
      <c r="AN33" s="625"/>
      <c r="AO33" s="626"/>
      <c r="AP33" s="686"/>
      <c r="AQ33" s="687"/>
      <c r="AR33" s="687"/>
      <c r="AS33" s="687"/>
      <c r="AT33" s="690"/>
      <c r="AU33" s="361"/>
      <c r="AV33" s="361"/>
      <c r="AW33" s="361"/>
      <c r="AX33" s="670" t="s">
        <v>323</v>
      </c>
      <c r="AY33" s="671"/>
      <c r="AZ33" s="671"/>
      <c r="BA33" s="671"/>
      <c r="BB33" s="671"/>
      <c r="BC33" s="671"/>
      <c r="BD33" s="671"/>
      <c r="BE33" s="671"/>
      <c r="BF33" s="672"/>
      <c r="BG33" s="694">
        <v>99.4</v>
      </c>
      <c r="BH33" s="695"/>
      <c r="BI33" s="695"/>
      <c r="BJ33" s="695"/>
      <c r="BK33" s="695"/>
      <c r="BL33" s="695"/>
      <c r="BM33" s="696">
        <v>97.4</v>
      </c>
      <c r="BN33" s="695"/>
      <c r="BO33" s="695"/>
      <c r="BP33" s="695"/>
      <c r="BQ33" s="697"/>
      <c r="BR33" s="694">
        <v>98</v>
      </c>
      <c r="BS33" s="695"/>
      <c r="BT33" s="695"/>
      <c r="BU33" s="695"/>
      <c r="BV33" s="695"/>
      <c r="BW33" s="695"/>
      <c r="BX33" s="696">
        <v>96.1</v>
      </c>
      <c r="BY33" s="695"/>
      <c r="BZ33" s="695"/>
      <c r="CA33" s="695"/>
      <c r="CB33" s="697"/>
      <c r="CD33" s="645" t="s">
        <v>324</v>
      </c>
      <c r="CE33" s="646"/>
      <c r="CF33" s="646"/>
      <c r="CG33" s="646"/>
      <c r="CH33" s="646"/>
      <c r="CI33" s="646"/>
      <c r="CJ33" s="646"/>
      <c r="CK33" s="646"/>
      <c r="CL33" s="646"/>
      <c r="CM33" s="646"/>
      <c r="CN33" s="646"/>
      <c r="CO33" s="646"/>
      <c r="CP33" s="646"/>
      <c r="CQ33" s="647"/>
      <c r="CR33" s="620">
        <v>6364195</v>
      </c>
      <c r="CS33" s="673"/>
      <c r="CT33" s="673"/>
      <c r="CU33" s="673"/>
      <c r="CV33" s="673"/>
      <c r="CW33" s="673"/>
      <c r="CX33" s="673"/>
      <c r="CY33" s="674"/>
      <c r="CZ33" s="624">
        <v>45.7</v>
      </c>
      <c r="DA33" s="668"/>
      <c r="DB33" s="668"/>
      <c r="DC33" s="675"/>
      <c r="DD33" s="639">
        <v>4457280</v>
      </c>
      <c r="DE33" s="673"/>
      <c r="DF33" s="673"/>
      <c r="DG33" s="673"/>
      <c r="DH33" s="673"/>
      <c r="DI33" s="673"/>
      <c r="DJ33" s="673"/>
      <c r="DK33" s="674"/>
      <c r="DL33" s="639">
        <v>2533495</v>
      </c>
      <c r="DM33" s="673"/>
      <c r="DN33" s="673"/>
      <c r="DO33" s="673"/>
      <c r="DP33" s="673"/>
      <c r="DQ33" s="673"/>
      <c r="DR33" s="673"/>
      <c r="DS33" s="673"/>
      <c r="DT33" s="673"/>
      <c r="DU33" s="673"/>
      <c r="DV33" s="674"/>
      <c r="DW33" s="624">
        <v>34.200000000000003</v>
      </c>
      <c r="DX33" s="668"/>
      <c r="DY33" s="668"/>
      <c r="DZ33" s="668"/>
      <c r="EA33" s="668"/>
      <c r="EB33" s="668"/>
      <c r="EC33" s="669"/>
    </row>
    <row r="34" spans="2:133" ht="11.25" customHeight="1" x14ac:dyDescent="0.15">
      <c r="B34" s="617" t="s">
        <v>325</v>
      </c>
      <c r="C34" s="618"/>
      <c r="D34" s="618"/>
      <c r="E34" s="618"/>
      <c r="F34" s="618"/>
      <c r="G34" s="618"/>
      <c r="H34" s="618"/>
      <c r="I34" s="618"/>
      <c r="J34" s="618"/>
      <c r="K34" s="618"/>
      <c r="L34" s="618"/>
      <c r="M34" s="618"/>
      <c r="N34" s="618"/>
      <c r="O34" s="618"/>
      <c r="P34" s="618"/>
      <c r="Q34" s="619"/>
      <c r="R34" s="620">
        <v>707183</v>
      </c>
      <c r="S34" s="621"/>
      <c r="T34" s="621"/>
      <c r="U34" s="621"/>
      <c r="V34" s="621"/>
      <c r="W34" s="621"/>
      <c r="X34" s="621"/>
      <c r="Y34" s="622"/>
      <c r="Z34" s="616">
        <v>4.9000000000000004</v>
      </c>
      <c r="AA34" s="616"/>
      <c r="AB34" s="616"/>
      <c r="AC34" s="616"/>
      <c r="AD34" s="623" t="s">
        <v>128</v>
      </c>
      <c r="AE34" s="623"/>
      <c r="AF34" s="623"/>
      <c r="AG34" s="623"/>
      <c r="AH34" s="623"/>
      <c r="AI34" s="623"/>
      <c r="AJ34" s="623"/>
      <c r="AK34" s="623"/>
      <c r="AL34" s="624" t="s">
        <v>128</v>
      </c>
      <c r="AM34" s="625"/>
      <c r="AN34" s="625"/>
      <c r="AO34" s="626"/>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326</v>
      </c>
      <c r="CE34" s="646"/>
      <c r="CF34" s="646"/>
      <c r="CG34" s="646"/>
      <c r="CH34" s="646"/>
      <c r="CI34" s="646"/>
      <c r="CJ34" s="646"/>
      <c r="CK34" s="646"/>
      <c r="CL34" s="646"/>
      <c r="CM34" s="646"/>
      <c r="CN34" s="646"/>
      <c r="CO34" s="646"/>
      <c r="CP34" s="646"/>
      <c r="CQ34" s="647"/>
      <c r="CR34" s="620">
        <v>1770218</v>
      </c>
      <c r="CS34" s="621"/>
      <c r="CT34" s="621"/>
      <c r="CU34" s="621"/>
      <c r="CV34" s="621"/>
      <c r="CW34" s="621"/>
      <c r="CX34" s="621"/>
      <c r="CY34" s="622"/>
      <c r="CZ34" s="624">
        <v>12.7</v>
      </c>
      <c r="DA34" s="668"/>
      <c r="DB34" s="668"/>
      <c r="DC34" s="675"/>
      <c r="DD34" s="639">
        <v>1033407</v>
      </c>
      <c r="DE34" s="621"/>
      <c r="DF34" s="621"/>
      <c r="DG34" s="621"/>
      <c r="DH34" s="621"/>
      <c r="DI34" s="621"/>
      <c r="DJ34" s="621"/>
      <c r="DK34" s="622"/>
      <c r="DL34" s="639">
        <v>897290</v>
      </c>
      <c r="DM34" s="621"/>
      <c r="DN34" s="621"/>
      <c r="DO34" s="621"/>
      <c r="DP34" s="621"/>
      <c r="DQ34" s="621"/>
      <c r="DR34" s="621"/>
      <c r="DS34" s="621"/>
      <c r="DT34" s="621"/>
      <c r="DU34" s="621"/>
      <c r="DV34" s="622"/>
      <c r="DW34" s="624">
        <v>12.1</v>
      </c>
      <c r="DX34" s="668"/>
      <c r="DY34" s="668"/>
      <c r="DZ34" s="668"/>
      <c r="EA34" s="668"/>
      <c r="EB34" s="668"/>
      <c r="EC34" s="669"/>
    </row>
    <row r="35" spans="2:133" ht="11.25" customHeight="1" x14ac:dyDescent="0.15">
      <c r="B35" s="617" t="s">
        <v>327</v>
      </c>
      <c r="C35" s="618"/>
      <c r="D35" s="618"/>
      <c r="E35" s="618"/>
      <c r="F35" s="618"/>
      <c r="G35" s="618"/>
      <c r="H35" s="618"/>
      <c r="I35" s="618"/>
      <c r="J35" s="618"/>
      <c r="K35" s="618"/>
      <c r="L35" s="618"/>
      <c r="M35" s="618"/>
      <c r="N35" s="618"/>
      <c r="O35" s="618"/>
      <c r="P35" s="618"/>
      <c r="Q35" s="619"/>
      <c r="R35" s="620">
        <v>81420</v>
      </c>
      <c r="S35" s="621"/>
      <c r="T35" s="621"/>
      <c r="U35" s="621"/>
      <c r="V35" s="621"/>
      <c r="W35" s="621"/>
      <c r="X35" s="621"/>
      <c r="Y35" s="622"/>
      <c r="Z35" s="616">
        <v>0.6</v>
      </c>
      <c r="AA35" s="616"/>
      <c r="AB35" s="616"/>
      <c r="AC35" s="616"/>
      <c r="AD35" s="623" t="s">
        <v>128</v>
      </c>
      <c r="AE35" s="623"/>
      <c r="AF35" s="623"/>
      <c r="AG35" s="623"/>
      <c r="AH35" s="623"/>
      <c r="AI35" s="623"/>
      <c r="AJ35" s="623"/>
      <c r="AK35" s="623"/>
      <c r="AL35" s="624" t="s">
        <v>128</v>
      </c>
      <c r="AM35" s="625"/>
      <c r="AN35" s="625"/>
      <c r="AO35" s="626"/>
      <c r="AP35" s="218"/>
      <c r="AQ35" s="606" t="s">
        <v>328</v>
      </c>
      <c r="AR35" s="607"/>
      <c r="AS35" s="607"/>
      <c r="AT35" s="607"/>
      <c r="AU35" s="607"/>
      <c r="AV35" s="607"/>
      <c r="AW35" s="607"/>
      <c r="AX35" s="607"/>
      <c r="AY35" s="607"/>
      <c r="AZ35" s="607"/>
      <c r="BA35" s="607"/>
      <c r="BB35" s="607"/>
      <c r="BC35" s="607"/>
      <c r="BD35" s="607"/>
      <c r="BE35" s="607"/>
      <c r="BF35" s="608"/>
      <c r="BG35" s="606" t="s">
        <v>329</v>
      </c>
      <c r="BH35" s="607"/>
      <c r="BI35" s="607"/>
      <c r="BJ35" s="607"/>
      <c r="BK35" s="607"/>
      <c r="BL35" s="607"/>
      <c r="BM35" s="607"/>
      <c r="BN35" s="607"/>
      <c r="BO35" s="607"/>
      <c r="BP35" s="607"/>
      <c r="BQ35" s="607"/>
      <c r="BR35" s="607"/>
      <c r="BS35" s="607"/>
      <c r="BT35" s="607"/>
      <c r="BU35" s="607"/>
      <c r="BV35" s="607"/>
      <c r="BW35" s="607"/>
      <c r="BX35" s="607"/>
      <c r="BY35" s="607"/>
      <c r="BZ35" s="607"/>
      <c r="CA35" s="607"/>
      <c r="CB35" s="608"/>
      <c r="CD35" s="645" t="s">
        <v>330</v>
      </c>
      <c r="CE35" s="646"/>
      <c r="CF35" s="646"/>
      <c r="CG35" s="646"/>
      <c r="CH35" s="646"/>
      <c r="CI35" s="646"/>
      <c r="CJ35" s="646"/>
      <c r="CK35" s="646"/>
      <c r="CL35" s="646"/>
      <c r="CM35" s="646"/>
      <c r="CN35" s="646"/>
      <c r="CO35" s="646"/>
      <c r="CP35" s="646"/>
      <c r="CQ35" s="647"/>
      <c r="CR35" s="620">
        <v>19496</v>
      </c>
      <c r="CS35" s="673"/>
      <c r="CT35" s="673"/>
      <c r="CU35" s="673"/>
      <c r="CV35" s="673"/>
      <c r="CW35" s="673"/>
      <c r="CX35" s="673"/>
      <c r="CY35" s="674"/>
      <c r="CZ35" s="624">
        <v>0.1</v>
      </c>
      <c r="DA35" s="668"/>
      <c r="DB35" s="668"/>
      <c r="DC35" s="675"/>
      <c r="DD35" s="639">
        <v>12747</v>
      </c>
      <c r="DE35" s="673"/>
      <c r="DF35" s="673"/>
      <c r="DG35" s="673"/>
      <c r="DH35" s="673"/>
      <c r="DI35" s="673"/>
      <c r="DJ35" s="673"/>
      <c r="DK35" s="674"/>
      <c r="DL35" s="639">
        <v>12747</v>
      </c>
      <c r="DM35" s="673"/>
      <c r="DN35" s="673"/>
      <c r="DO35" s="673"/>
      <c r="DP35" s="673"/>
      <c r="DQ35" s="673"/>
      <c r="DR35" s="673"/>
      <c r="DS35" s="673"/>
      <c r="DT35" s="673"/>
      <c r="DU35" s="673"/>
      <c r="DV35" s="674"/>
      <c r="DW35" s="624">
        <v>0.2</v>
      </c>
      <c r="DX35" s="668"/>
      <c r="DY35" s="668"/>
      <c r="DZ35" s="668"/>
      <c r="EA35" s="668"/>
      <c r="EB35" s="668"/>
      <c r="EC35" s="669"/>
    </row>
    <row r="36" spans="2:133" ht="11.25" customHeight="1" x14ac:dyDescent="0.15">
      <c r="B36" s="617" t="s">
        <v>331</v>
      </c>
      <c r="C36" s="618"/>
      <c r="D36" s="618"/>
      <c r="E36" s="618"/>
      <c r="F36" s="618"/>
      <c r="G36" s="618"/>
      <c r="H36" s="618"/>
      <c r="I36" s="618"/>
      <c r="J36" s="618"/>
      <c r="K36" s="618"/>
      <c r="L36" s="618"/>
      <c r="M36" s="618"/>
      <c r="N36" s="618"/>
      <c r="O36" s="618"/>
      <c r="P36" s="618"/>
      <c r="Q36" s="619"/>
      <c r="R36" s="620">
        <v>129141</v>
      </c>
      <c r="S36" s="621"/>
      <c r="T36" s="621"/>
      <c r="U36" s="621"/>
      <c r="V36" s="621"/>
      <c r="W36" s="621"/>
      <c r="X36" s="621"/>
      <c r="Y36" s="622"/>
      <c r="Z36" s="616">
        <v>0.9</v>
      </c>
      <c r="AA36" s="616"/>
      <c r="AB36" s="616"/>
      <c r="AC36" s="616"/>
      <c r="AD36" s="623" t="s">
        <v>128</v>
      </c>
      <c r="AE36" s="623"/>
      <c r="AF36" s="623"/>
      <c r="AG36" s="623"/>
      <c r="AH36" s="623"/>
      <c r="AI36" s="623"/>
      <c r="AJ36" s="623"/>
      <c r="AK36" s="623"/>
      <c r="AL36" s="624" t="s">
        <v>128</v>
      </c>
      <c r="AM36" s="625"/>
      <c r="AN36" s="625"/>
      <c r="AO36" s="626"/>
      <c r="AP36" s="218"/>
      <c r="AQ36" s="704" t="s">
        <v>332</v>
      </c>
      <c r="AR36" s="705"/>
      <c r="AS36" s="705"/>
      <c r="AT36" s="705"/>
      <c r="AU36" s="705"/>
      <c r="AV36" s="705"/>
      <c r="AW36" s="705"/>
      <c r="AX36" s="705"/>
      <c r="AY36" s="706"/>
      <c r="AZ36" s="631">
        <v>1656397</v>
      </c>
      <c r="BA36" s="632"/>
      <c r="BB36" s="632"/>
      <c r="BC36" s="632"/>
      <c r="BD36" s="632"/>
      <c r="BE36" s="632"/>
      <c r="BF36" s="707"/>
      <c r="BG36" s="641" t="s">
        <v>333</v>
      </c>
      <c r="BH36" s="642"/>
      <c r="BI36" s="642"/>
      <c r="BJ36" s="642"/>
      <c r="BK36" s="642"/>
      <c r="BL36" s="642"/>
      <c r="BM36" s="642"/>
      <c r="BN36" s="642"/>
      <c r="BO36" s="642"/>
      <c r="BP36" s="642"/>
      <c r="BQ36" s="642"/>
      <c r="BR36" s="642"/>
      <c r="BS36" s="642"/>
      <c r="BT36" s="642"/>
      <c r="BU36" s="643"/>
      <c r="BV36" s="631">
        <v>57729</v>
      </c>
      <c r="BW36" s="632"/>
      <c r="BX36" s="632"/>
      <c r="BY36" s="632"/>
      <c r="BZ36" s="632"/>
      <c r="CA36" s="632"/>
      <c r="CB36" s="707"/>
      <c r="CD36" s="645" t="s">
        <v>334</v>
      </c>
      <c r="CE36" s="646"/>
      <c r="CF36" s="646"/>
      <c r="CG36" s="646"/>
      <c r="CH36" s="646"/>
      <c r="CI36" s="646"/>
      <c r="CJ36" s="646"/>
      <c r="CK36" s="646"/>
      <c r="CL36" s="646"/>
      <c r="CM36" s="646"/>
      <c r="CN36" s="646"/>
      <c r="CO36" s="646"/>
      <c r="CP36" s="646"/>
      <c r="CQ36" s="647"/>
      <c r="CR36" s="620">
        <v>1429358</v>
      </c>
      <c r="CS36" s="621"/>
      <c r="CT36" s="621"/>
      <c r="CU36" s="621"/>
      <c r="CV36" s="621"/>
      <c r="CW36" s="621"/>
      <c r="CX36" s="621"/>
      <c r="CY36" s="622"/>
      <c r="CZ36" s="624">
        <v>10.3</v>
      </c>
      <c r="DA36" s="668"/>
      <c r="DB36" s="668"/>
      <c r="DC36" s="675"/>
      <c r="DD36" s="639">
        <v>956616</v>
      </c>
      <c r="DE36" s="621"/>
      <c r="DF36" s="621"/>
      <c r="DG36" s="621"/>
      <c r="DH36" s="621"/>
      <c r="DI36" s="621"/>
      <c r="DJ36" s="621"/>
      <c r="DK36" s="622"/>
      <c r="DL36" s="639">
        <v>612214</v>
      </c>
      <c r="DM36" s="621"/>
      <c r="DN36" s="621"/>
      <c r="DO36" s="621"/>
      <c r="DP36" s="621"/>
      <c r="DQ36" s="621"/>
      <c r="DR36" s="621"/>
      <c r="DS36" s="621"/>
      <c r="DT36" s="621"/>
      <c r="DU36" s="621"/>
      <c r="DV36" s="622"/>
      <c r="DW36" s="624">
        <v>8.3000000000000007</v>
      </c>
      <c r="DX36" s="668"/>
      <c r="DY36" s="668"/>
      <c r="DZ36" s="668"/>
      <c r="EA36" s="668"/>
      <c r="EB36" s="668"/>
      <c r="EC36" s="669"/>
    </row>
    <row r="37" spans="2:133" ht="11.25" customHeight="1" x14ac:dyDescent="0.15">
      <c r="B37" s="617" t="s">
        <v>335</v>
      </c>
      <c r="C37" s="618"/>
      <c r="D37" s="618"/>
      <c r="E37" s="618"/>
      <c r="F37" s="618"/>
      <c r="G37" s="618"/>
      <c r="H37" s="618"/>
      <c r="I37" s="618"/>
      <c r="J37" s="618"/>
      <c r="K37" s="618"/>
      <c r="L37" s="618"/>
      <c r="M37" s="618"/>
      <c r="N37" s="618"/>
      <c r="O37" s="618"/>
      <c r="P37" s="618"/>
      <c r="Q37" s="619"/>
      <c r="R37" s="620">
        <v>1259147</v>
      </c>
      <c r="S37" s="621"/>
      <c r="T37" s="621"/>
      <c r="U37" s="621"/>
      <c r="V37" s="621"/>
      <c r="W37" s="621"/>
      <c r="X37" s="621"/>
      <c r="Y37" s="622"/>
      <c r="Z37" s="616">
        <v>8.6999999999999993</v>
      </c>
      <c r="AA37" s="616"/>
      <c r="AB37" s="616"/>
      <c r="AC37" s="616"/>
      <c r="AD37" s="623" t="s">
        <v>128</v>
      </c>
      <c r="AE37" s="623"/>
      <c r="AF37" s="623"/>
      <c r="AG37" s="623"/>
      <c r="AH37" s="623"/>
      <c r="AI37" s="623"/>
      <c r="AJ37" s="623"/>
      <c r="AK37" s="623"/>
      <c r="AL37" s="624" t="s">
        <v>128</v>
      </c>
      <c r="AM37" s="625"/>
      <c r="AN37" s="625"/>
      <c r="AO37" s="626"/>
      <c r="AQ37" s="708" t="s">
        <v>336</v>
      </c>
      <c r="AR37" s="709"/>
      <c r="AS37" s="709"/>
      <c r="AT37" s="709"/>
      <c r="AU37" s="709"/>
      <c r="AV37" s="709"/>
      <c r="AW37" s="709"/>
      <c r="AX37" s="709"/>
      <c r="AY37" s="710"/>
      <c r="AZ37" s="620">
        <v>491476</v>
      </c>
      <c r="BA37" s="621"/>
      <c r="BB37" s="621"/>
      <c r="BC37" s="621"/>
      <c r="BD37" s="673"/>
      <c r="BE37" s="673"/>
      <c r="BF37" s="693"/>
      <c r="BG37" s="645" t="s">
        <v>337</v>
      </c>
      <c r="BH37" s="646"/>
      <c r="BI37" s="646"/>
      <c r="BJ37" s="646"/>
      <c r="BK37" s="646"/>
      <c r="BL37" s="646"/>
      <c r="BM37" s="646"/>
      <c r="BN37" s="646"/>
      <c r="BO37" s="646"/>
      <c r="BP37" s="646"/>
      <c r="BQ37" s="646"/>
      <c r="BR37" s="646"/>
      <c r="BS37" s="646"/>
      <c r="BT37" s="646"/>
      <c r="BU37" s="647"/>
      <c r="BV37" s="620">
        <v>26580</v>
      </c>
      <c r="BW37" s="621"/>
      <c r="BX37" s="621"/>
      <c r="BY37" s="621"/>
      <c r="BZ37" s="621"/>
      <c r="CA37" s="621"/>
      <c r="CB37" s="640"/>
      <c r="CD37" s="645" t="s">
        <v>338</v>
      </c>
      <c r="CE37" s="646"/>
      <c r="CF37" s="646"/>
      <c r="CG37" s="646"/>
      <c r="CH37" s="646"/>
      <c r="CI37" s="646"/>
      <c r="CJ37" s="646"/>
      <c r="CK37" s="646"/>
      <c r="CL37" s="646"/>
      <c r="CM37" s="646"/>
      <c r="CN37" s="646"/>
      <c r="CO37" s="646"/>
      <c r="CP37" s="646"/>
      <c r="CQ37" s="647"/>
      <c r="CR37" s="620">
        <v>416868</v>
      </c>
      <c r="CS37" s="673"/>
      <c r="CT37" s="673"/>
      <c r="CU37" s="673"/>
      <c r="CV37" s="673"/>
      <c r="CW37" s="673"/>
      <c r="CX37" s="673"/>
      <c r="CY37" s="674"/>
      <c r="CZ37" s="624">
        <v>3</v>
      </c>
      <c r="DA37" s="668"/>
      <c r="DB37" s="668"/>
      <c r="DC37" s="675"/>
      <c r="DD37" s="639">
        <v>408583</v>
      </c>
      <c r="DE37" s="673"/>
      <c r="DF37" s="673"/>
      <c r="DG37" s="673"/>
      <c r="DH37" s="673"/>
      <c r="DI37" s="673"/>
      <c r="DJ37" s="673"/>
      <c r="DK37" s="674"/>
      <c r="DL37" s="639">
        <v>401539</v>
      </c>
      <c r="DM37" s="673"/>
      <c r="DN37" s="673"/>
      <c r="DO37" s="673"/>
      <c r="DP37" s="673"/>
      <c r="DQ37" s="673"/>
      <c r="DR37" s="673"/>
      <c r="DS37" s="673"/>
      <c r="DT37" s="673"/>
      <c r="DU37" s="673"/>
      <c r="DV37" s="674"/>
      <c r="DW37" s="624">
        <v>5.4</v>
      </c>
      <c r="DX37" s="668"/>
      <c r="DY37" s="668"/>
      <c r="DZ37" s="668"/>
      <c r="EA37" s="668"/>
      <c r="EB37" s="668"/>
      <c r="EC37" s="669"/>
    </row>
    <row r="38" spans="2:133" ht="11.25" customHeight="1" x14ac:dyDescent="0.15">
      <c r="B38" s="617" t="s">
        <v>339</v>
      </c>
      <c r="C38" s="618"/>
      <c r="D38" s="618"/>
      <c r="E38" s="618"/>
      <c r="F38" s="618"/>
      <c r="G38" s="618"/>
      <c r="H38" s="618"/>
      <c r="I38" s="618"/>
      <c r="J38" s="618"/>
      <c r="K38" s="618"/>
      <c r="L38" s="618"/>
      <c r="M38" s="618"/>
      <c r="N38" s="618"/>
      <c r="O38" s="618"/>
      <c r="P38" s="618"/>
      <c r="Q38" s="619"/>
      <c r="R38" s="620">
        <v>796423</v>
      </c>
      <c r="S38" s="621"/>
      <c r="T38" s="621"/>
      <c r="U38" s="621"/>
      <c r="V38" s="621"/>
      <c r="W38" s="621"/>
      <c r="X38" s="621"/>
      <c r="Y38" s="622"/>
      <c r="Z38" s="616">
        <v>5.5</v>
      </c>
      <c r="AA38" s="616"/>
      <c r="AB38" s="616"/>
      <c r="AC38" s="616"/>
      <c r="AD38" s="623" t="s">
        <v>128</v>
      </c>
      <c r="AE38" s="623"/>
      <c r="AF38" s="623"/>
      <c r="AG38" s="623"/>
      <c r="AH38" s="623"/>
      <c r="AI38" s="623"/>
      <c r="AJ38" s="623"/>
      <c r="AK38" s="623"/>
      <c r="AL38" s="624" t="s">
        <v>128</v>
      </c>
      <c r="AM38" s="625"/>
      <c r="AN38" s="625"/>
      <c r="AO38" s="626"/>
      <c r="AQ38" s="708" t="s">
        <v>340</v>
      </c>
      <c r="AR38" s="709"/>
      <c r="AS38" s="709"/>
      <c r="AT38" s="709"/>
      <c r="AU38" s="709"/>
      <c r="AV38" s="709"/>
      <c r="AW38" s="709"/>
      <c r="AX38" s="709"/>
      <c r="AY38" s="710"/>
      <c r="AZ38" s="620">
        <v>342242</v>
      </c>
      <c r="BA38" s="621"/>
      <c r="BB38" s="621"/>
      <c r="BC38" s="621"/>
      <c r="BD38" s="673"/>
      <c r="BE38" s="673"/>
      <c r="BF38" s="693"/>
      <c r="BG38" s="645" t="s">
        <v>341</v>
      </c>
      <c r="BH38" s="646"/>
      <c r="BI38" s="646"/>
      <c r="BJ38" s="646"/>
      <c r="BK38" s="646"/>
      <c r="BL38" s="646"/>
      <c r="BM38" s="646"/>
      <c r="BN38" s="646"/>
      <c r="BO38" s="646"/>
      <c r="BP38" s="646"/>
      <c r="BQ38" s="646"/>
      <c r="BR38" s="646"/>
      <c r="BS38" s="646"/>
      <c r="BT38" s="646"/>
      <c r="BU38" s="647"/>
      <c r="BV38" s="620">
        <v>2</v>
      </c>
      <c r="BW38" s="621"/>
      <c r="BX38" s="621"/>
      <c r="BY38" s="621"/>
      <c r="BZ38" s="621"/>
      <c r="CA38" s="621"/>
      <c r="CB38" s="640"/>
      <c r="CD38" s="645" t="s">
        <v>342</v>
      </c>
      <c r="CE38" s="646"/>
      <c r="CF38" s="646"/>
      <c r="CG38" s="646"/>
      <c r="CH38" s="646"/>
      <c r="CI38" s="646"/>
      <c r="CJ38" s="646"/>
      <c r="CK38" s="646"/>
      <c r="CL38" s="646"/>
      <c r="CM38" s="646"/>
      <c r="CN38" s="646"/>
      <c r="CO38" s="646"/>
      <c r="CP38" s="646"/>
      <c r="CQ38" s="647"/>
      <c r="CR38" s="620">
        <v>1314155</v>
      </c>
      <c r="CS38" s="621"/>
      <c r="CT38" s="621"/>
      <c r="CU38" s="621"/>
      <c r="CV38" s="621"/>
      <c r="CW38" s="621"/>
      <c r="CX38" s="621"/>
      <c r="CY38" s="622"/>
      <c r="CZ38" s="624">
        <v>9.4</v>
      </c>
      <c r="DA38" s="668"/>
      <c r="DB38" s="668"/>
      <c r="DC38" s="675"/>
      <c r="DD38" s="639">
        <v>1170957</v>
      </c>
      <c r="DE38" s="621"/>
      <c r="DF38" s="621"/>
      <c r="DG38" s="621"/>
      <c r="DH38" s="621"/>
      <c r="DI38" s="621"/>
      <c r="DJ38" s="621"/>
      <c r="DK38" s="622"/>
      <c r="DL38" s="639">
        <v>912566</v>
      </c>
      <c r="DM38" s="621"/>
      <c r="DN38" s="621"/>
      <c r="DO38" s="621"/>
      <c r="DP38" s="621"/>
      <c r="DQ38" s="621"/>
      <c r="DR38" s="621"/>
      <c r="DS38" s="621"/>
      <c r="DT38" s="621"/>
      <c r="DU38" s="621"/>
      <c r="DV38" s="622"/>
      <c r="DW38" s="624">
        <v>12.3</v>
      </c>
      <c r="DX38" s="668"/>
      <c r="DY38" s="668"/>
      <c r="DZ38" s="668"/>
      <c r="EA38" s="668"/>
      <c r="EB38" s="668"/>
      <c r="EC38" s="669"/>
    </row>
    <row r="39" spans="2:133" ht="11.25" customHeight="1" x14ac:dyDescent="0.15">
      <c r="B39" s="617" t="s">
        <v>343</v>
      </c>
      <c r="C39" s="618"/>
      <c r="D39" s="618"/>
      <c r="E39" s="618"/>
      <c r="F39" s="618"/>
      <c r="G39" s="618"/>
      <c r="H39" s="618"/>
      <c r="I39" s="618"/>
      <c r="J39" s="618"/>
      <c r="K39" s="618"/>
      <c r="L39" s="618"/>
      <c r="M39" s="618"/>
      <c r="N39" s="618"/>
      <c r="O39" s="618"/>
      <c r="P39" s="618"/>
      <c r="Q39" s="619"/>
      <c r="R39" s="620">
        <v>125519</v>
      </c>
      <c r="S39" s="621"/>
      <c r="T39" s="621"/>
      <c r="U39" s="621"/>
      <c r="V39" s="621"/>
      <c r="W39" s="621"/>
      <c r="X39" s="621"/>
      <c r="Y39" s="622"/>
      <c r="Z39" s="616">
        <v>0.9</v>
      </c>
      <c r="AA39" s="616"/>
      <c r="AB39" s="616"/>
      <c r="AC39" s="616"/>
      <c r="AD39" s="623">
        <v>22</v>
      </c>
      <c r="AE39" s="623"/>
      <c r="AF39" s="623"/>
      <c r="AG39" s="623"/>
      <c r="AH39" s="623"/>
      <c r="AI39" s="623"/>
      <c r="AJ39" s="623"/>
      <c r="AK39" s="623"/>
      <c r="AL39" s="624">
        <v>0</v>
      </c>
      <c r="AM39" s="625"/>
      <c r="AN39" s="625"/>
      <c r="AO39" s="626"/>
      <c r="AQ39" s="708" t="s">
        <v>344</v>
      </c>
      <c r="AR39" s="709"/>
      <c r="AS39" s="709"/>
      <c r="AT39" s="709"/>
      <c r="AU39" s="709"/>
      <c r="AV39" s="709"/>
      <c r="AW39" s="709"/>
      <c r="AX39" s="709"/>
      <c r="AY39" s="710"/>
      <c r="AZ39" s="620">
        <v>12014</v>
      </c>
      <c r="BA39" s="621"/>
      <c r="BB39" s="621"/>
      <c r="BC39" s="621"/>
      <c r="BD39" s="673"/>
      <c r="BE39" s="673"/>
      <c r="BF39" s="693"/>
      <c r="BG39" s="645" t="s">
        <v>345</v>
      </c>
      <c r="BH39" s="646"/>
      <c r="BI39" s="646"/>
      <c r="BJ39" s="646"/>
      <c r="BK39" s="646"/>
      <c r="BL39" s="646"/>
      <c r="BM39" s="646"/>
      <c r="BN39" s="646"/>
      <c r="BO39" s="646"/>
      <c r="BP39" s="646"/>
      <c r="BQ39" s="646"/>
      <c r="BR39" s="646"/>
      <c r="BS39" s="646"/>
      <c r="BT39" s="646"/>
      <c r="BU39" s="647"/>
      <c r="BV39" s="620">
        <v>3</v>
      </c>
      <c r="BW39" s="621"/>
      <c r="BX39" s="621"/>
      <c r="BY39" s="621"/>
      <c r="BZ39" s="621"/>
      <c r="CA39" s="621"/>
      <c r="CB39" s="640"/>
      <c r="CD39" s="645" t="s">
        <v>346</v>
      </c>
      <c r="CE39" s="646"/>
      <c r="CF39" s="646"/>
      <c r="CG39" s="646"/>
      <c r="CH39" s="646"/>
      <c r="CI39" s="646"/>
      <c r="CJ39" s="646"/>
      <c r="CK39" s="646"/>
      <c r="CL39" s="646"/>
      <c r="CM39" s="646"/>
      <c r="CN39" s="646"/>
      <c r="CO39" s="646"/>
      <c r="CP39" s="646"/>
      <c r="CQ39" s="647"/>
      <c r="CR39" s="620">
        <v>1692493</v>
      </c>
      <c r="CS39" s="673"/>
      <c r="CT39" s="673"/>
      <c r="CU39" s="673"/>
      <c r="CV39" s="673"/>
      <c r="CW39" s="673"/>
      <c r="CX39" s="673"/>
      <c r="CY39" s="674"/>
      <c r="CZ39" s="624">
        <v>12.2</v>
      </c>
      <c r="DA39" s="668"/>
      <c r="DB39" s="668"/>
      <c r="DC39" s="675"/>
      <c r="DD39" s="639">
        <v>1164078</v>
      </c>
      <c r="DE39" s="673"/>
      <c r="DF39" s="673"/>
      <c r="DG39" s="673"/>
      <c r="DH39" s="673"/>
      <c r="DI39" s="673"/>
      <c r="DJ39" s="673"/>
      <c r="DK39" s="674"/>
      <c r="DL39" s="639" t="s">
        <v>128</v>
      </c>
      <c r="DM39" s="673"/>
      <c r="DN39" s="673"/>
      <c r="DO39" s="673"/>
      <c r="DP39" s="673"/>
      <c r="DQ39" s="673"/>
      <c r="DR39" s="673"/>
      <c r="DS39" s="673"/>
      <c r="DT39" s="673"/>
      <c r="DU39" s="673"/>
      <c r="DV39" s="674"/>
      <c r="DW39" s="624" t="s">
        <v>128</v>
      </c>
      <c r="DX39" s="668"/>
      <c r="DY39" s="668"/>
      <c r="DZ39" s="668"/>
      <c r="EA39" s="668"/>
      <c r="EB39" s="668"/>
      <c r="EC39" s="669"/>
    </row>
    <row r="40" spans="2:133" ht="11.25" customHeight="1" x14ac:dyDescent="0.15">
      <c r="B40" s="617" t="s">
        <v>347</v>
      </c>
      <c r="C40" s="618"/>
      <c r="D40" s="618"/>
      <c r="E40" s="618"/>
      <c r="F40" s="618"/>
      <c r="G40" s="618"/>
      <c r="H40" s="618"/>
      <c r="I40" s="618"/>
      <c r="J40" s="618"/>
      <c r="K40" s="618"/>
      <c r="L40" s="618"/>
      <c r="M40" s="618"/>
      <c r="N40" s="618"/>
      <c r="O40" s="618"/>
      <c r="P40" s="618"/>
      <c r="Q40" s="619"/>
      <c r="R40" s="620">
        <v>1449300</v>
      </c>
      <c r="S40" s="621"/>
      <c r="T40" s="621"/>
      <c r="U40" s="621"/>
      <c r="V40" s="621"/>
      <c r="W40" s="621"/>
      <c r="X40" s="621"/>
      <c r="Y40" s="622"/>
      <c r="Z40" s="616">
        <v>10</v>
      </c>
      <c r="AA40" s="616"/>
      <c r="AB40" s="616"/>
      <c r="AC40" s="616"/>
      <c r="AD40" s="623" t="s">
        <v>128</v>
      </c>
      <c r="AE40" s="623"/>
      <c r="AF40" s="623"/>
      <c r="AG40" s="623"/>
      <c r="AH40" s="623"/>
      <c r="AI40" s="623"/>
      <c r="AJ40" s="623"/>
      <c r="AK40" s="623"/>
      <c r="AL40" s="624" t="s">
        <v>128</v>
      </c>
      <c r="AM40" s="625"/>
      <c r="AN40" s="625"/>
      <c r="AO40" s="626"/>
      <c r="AQ40" s="708" t="s">
        <v>348</v>
      </c>
      <c r="AR40" s="709"/>
      <c r="AS40" s="709"/>
      <c r="AT40" s="709"/>
      <c r="AU40" s="709"/>
      <c r="AV40" s="709"/>
      <c r="AW40" s="709"/>
      <c r="AX40" s="709"/>
      <c r="AY40" s="710"/>
      <c r="AZ40" s="620">
        <v>6664</v>
      </c>
      <c r="BA40" s="621"/>
      <c r="BB40" s="621"/>
      <c r="BC40" s="621"/>
      <c r="BD40" s="673"/>
      <c r="BE40" s="673"/>
      <c r="BF40" s="693"/>
      <c r="BG40" s="717" t="s">
        <v>349</v>
      </c>
      <c r="BH40" s="718"/>
      <c r="BI40" s="718"/>
      <c r="BJ40" s="718"/>
      <c r="BK40" s="718"/>
      <c r="BL40" s="365"/>
      <c r="BM40" s="646" t="s">
        <v>350</v>
      </c>
      <c r="BN40" s="646"/>
      <c r="BO40" s="646"/>
      <c r="BP40" s="646"/>
      <c r="BQ40" s="646"/>
      <c r="BR40" s="646"/>
      <c r="BS40" s="646"/>
      <c r="BT40" s="646"/>
      <c r="BU40" s="647"/>
      <c r="BV40" s="620">
        <v>84611</v>
      </c>
      <c r="BW40" s="621"/>
      <c r="BX40" s="621"/>
      <c r="BY40" s="621"/>
      <c r="BZ40" s="621"/>
      <c r="CA40" s="621"/>
      <c r="CB40" s="640"/>
      <c r="CD40" s="645" t="s">
        <v>351</v>
      </c>
      <c r="CE40" s="646"/>
      <c r="CF40" s="646"/>
      <c r="CG40" s="646"/>
      <c r="CH40" s="646"/>
      <c r="CI40" s="646"/>
      <c r="CJ40" s="646"/>
      <c r="CK40" s="646"/>
      <c r="CL40" s="646"/>
      <c r="CM40" s="646"/>
      <c r="CN40" s="646"/>
      <c r="CO40" s="646"/>
      <c r="CP40" s="646"/>
      <c r="CQ40" s="647"/>
      <c r="CR40" s="620">
        <v>138475</v>
      </c>
      <c r="CS40" s="621"/>
      <c r="CT40" s="621"/>
      <c r="CU40" s="621"/>
      <c r="CV40" s="621"/>
      <c r="CW40" s="621"/>
      <c r="CX40" s="621"/>
      <c r="CY40" s="622"/>
      <c r="CZ40" s="624">
        <v>1</v>
      </c>
      <c r="DA40" s="668"/>
      <c r="DB40" s="668"/>
      <c r="DC40" s="675"/>
      <c r="DD40" s="639">
        <v>119475</v>
      </c>
      <c r="DE40" s="621"/>
      <c r="DF40" s="621"/>
      <c r="DG40" s="621"/>
      <c r="DH40" s="621"/>
      <c r="DI40" s="621"/>
      <c r="DJ40" s="621"/>
      <c r="DK40" s="622"/>
      <c r="DL40" s="639">
        <v>98678</v>
      </c>
      <c r="DM40" s="621"/>
      <c r="DN40" s="621"/>
      <c r="DO40" s="621"/>
      <c r="DP40" s="621"/>
      <c r="DQ40" s="621"/>
      <c r="DR40" s="621"/>
      <c r="DS40" s="621"/>
      <c r="DT40" s="621"/>
      <c r="DU40" s="621"/>
      <c r="DV40" s="622"/>
      <c r="DW40" s="624">
        <v>1.3</v>
      </c>
      <c r="DX40" s="668"/>
      <c r="DY40" s="668"/>
      <c r="DZ40" s="668"/>
      <c r="EA40" s="668"/>
      <c r="EB40" s="668"/>
      <c r="EC40" s="669"/>
    </row>
    <row r="41" spans="2:133" ht="11.25" customHeight="1" x14ac:dyDescent="0.15">
      <c r="B41" s="617" t="s">
        <v>352</v>
      </c>
      <c r="C41" s="618"/>
      <c r="D41" s="618"/>
      <c r="E41" s="618"/>
      <c r="F41" s="618"/>
      <c r="G41" s="618"/>
      <c r="H41" s="618"/>
      <c r="I41" s="618"/>
      <c r="J41" s="618"/>
      <c r="K41" s="618"/>
      <c r="L41" s="618"/>
      <c r="M41" s="618"/>
      <c r="N41" s="618"/>
      <c r="O41" s="618"/>
      <c r="P41" s="618"/>
      <c r="Q41" s="619"/>
      <c r="R41" s="620" t="s">
        <v>128</v>
      </c>
      <c r="S41" s="621"/>
      <c r="T41" s="621"/>
      <c r="U41" s="621"/>
      <c r="V41" s="621"/>
      <c r="W41" s="621"/>
      <c r="X41" s="621"/>
      <c r="Y41" s="622"/>
      <c r="Z41" s="616" t="s">
        <v>128</v>
      </c>
      <c r="AA41" s="616"/>
      <c r="AB41" s="616"/>
      <c r="AC41" s="616"/>
      <c r="AD41" s="623" t="s">
        <v>128</v>
      </c>
      <c r="AE41" s="623"/>
      <c r="AF41" s="623"/>
      <c r="AG41" s="623"/>
      <c r="AH41" s="623"/>
      <c r="AI41" s="623"/>
      <c r="AJ41" s="623"/>
      <c r="AK41" s="623"/>
      <c r="AL41" s="624" t="s">
        <v>128</v>
      </c>
      <c r="AM41" s="625"/>
      <c r="AN41" s="625"/>
      <c r="AO41" s="626"/>
      <c r="AQ41" s="708" t="s">
        <v>353</v>
      </c>
      <c r="AR41" s="709"/>
      <c r="AS41" s="709"/>
      <c r="AT41" s="709"/>
      <c r="AU41" s="709"/>
      <c r="AV41" s="709"/>
      <c r="AW41" s="709"/>
      <c r="AX41" s="709"/>
      <c r="AY41" s="710"/>
      <c r="AZ41" s="620">
        <v>159594</v>
      </c>
      <c r="BA41" s="621"/>
      <c r="BB41" s="621"/>
      <c r="BC41" s="621"/>
      <c r="BD41" s="673"/>
      <c r="BE41" s="673"/>
      <c r="BF41" s="693"/>
      <c r="BG41" s="717"/>
      <c r="BH41" s="718"/>
      <c r="BI41" s="718"/>
      <c r="BJ41" s="718"/>
      <c r="BK41" s="718"/>
      <c r="BL41" s="365"/>
      <c r="BM41" s="646" t="s">
        <v>354</v>
      </c>
      <c r="BN41" s="646"/>
      <c r="BO41" s="646"/>
      <c r="BP41" s="646"/>
      <c r="BQ41" s="646"/>
      <c r="BR41" s="646"/>
      <c r="BS41" s="646"/>
      <c r="BT41" s="646"/>
      <c r="BU41" s="647"/>
      <c r="BV41" s="620" t="s">
        <v>128</v>
      </c>
      <c r="BW41" s="621"/>
      <c r="BX41" s="621"/>
      <c r="BY41" s="621"/>
      <c r="BZ41" s="621"/>
      <c r="CA41" s="621"/>
      <c r="CB41" s="640"/>
      <c r="CD41" s="645" t="s">
        <v>355</v>
      </c>
      <c r="CE41" s="646"/>
      <c r="CF41" s="646"/>
      <c r="CG41" s="646"/>
      <c r="CH41" s="646"/>
      <c r="CI41" s="646"/>
      <c r="CJ41" s="646"/>
      <c r="CK41" s="646"/>
      <c r="CL41" s="646"/>
      <c r="CM41" s="646"/>
      <c r="CN41" s="646"/>
      <c r="CO41" s="646"/>
      <c r="CP41" s="646"/>
      <c r="CQ41" s="647"/>
      <c r="CR41" s="620" t="s">
        <v>128</v>
      </c>
      <c r="CS41" s="673"/>
      <c r="CT41" s="673"/>
      <c r="CU41" s="673"/>
      <c r="CV41" s="673"/>
      <c r="CW41" s="673"/>
      <c r="CX41" s="673"/>
      <c r="CY41" s="674"/>
      <c r="CZ41" s="624" t="s">
        <v>128</v>
      </c>
      <c r="DA41" s="668"/>
      <c r="DB41" s="668"/>
      <c r="DC41" s="675"/>
      <c r="DD41" s="639" t="s">
        <v>128</v>
      </c>
      <c r="DE41" s="673"/>
      <c r="DF41" s="673"/>
      <c r="DG41" s="673"/>
      <c r="DH41" s="673"/>
      <c r="DI41" s="673"/>
      <c r="DJ41" s="673"/>
      <c r="DK41" s="674"/>
      <c r="DL41" s="714"/>
      <c r="DM41" s="715"/>
      <c r="DN41" s="715"/>
      <c r="DO41" s="715"/>
      <c r="DP41" s="715"/>
      <c r="DQ41" s="715"/>
      <c r="DR41" s="715"/>
      <c r="DS41" s="715"/>
      <c r="DT41" s="715"/>
      <c r="DU41" s="715"/>
      <c r="DV41" s="716"/>
      <c r="DW41" s="711"/>
      <c r="DX41" s="712"/>
      <c r="DY41" s="712"/>
      <c r="DZ41" s="712"/>
      <c r="EA41" s="712"/>
      <c r="EB41" s="712"/>
      <c r="EC41" s="713"/>
    </row>
    <row r="42" spans="2:133" ht="11.25" customHeight="1" x14ac:dyDescent="0.15">
      <c r="B42" s="617" t="s">
        <v>356</v>
      </c>
      <c r="C42" s="618"/>
      <c r="D42" s="618"/>
      <c r="E42" s="618"/>
      <c r="F42" s="618"/>
      <c r="G42" s="618"/>
      <c r="H42" s="618"/>
      <c r="I42" s="618"/>
      <c r="J42" s="618"/>
      <c r="K42" s="618"/>
      <c r="L42" s="618"/>
      <c r="M42" s="618"/>
      <c r="N42" s="618"/>
      <c r="O42" s="618"/>
      <c r="P42" s="618"/>
      <c r="Q42" s="619"/>
      <c r="R42" s="620" t="s">
        <v>128</v>
      </c>
      <c r="S42" s="621"/>
      <c r="T42" s="621"/>
      <c r="U42" s="621"/>
      <c r="V42" s="621"/>
      <c r="W42" s="621"/>
      <c r="X42" s="621"/>
      <c r="Y42" s="622"/>
      <c r="Z42" s="616" t="s">
        <v>128</v>
      </c>
      <c r="AA42" s="616"/>
      <c r="AB42" s="616"/>
      <c r="AC42" s="616"/>
      <c r="AD42" s="623" t="s">
        <v>128</v>
      </c>
      <c r="AE42" s="623"/>
      <c r="AF42" s="623"/>
      <c r="AG42" s="623"/>
      <c r="AH42" s="623"/>
      <c r="AI42" s="623"/>
      <c r="AJ42" s="623"/>
      <c r="AK42" s="623"/>
      <c r="AL42" s="624" t="s">
        <v>128</v>
      </c>
      <c r="AM42" s="625"/>
      <c r="AN42" s="625"/>
      <c r="AO42" s="626"/>
      <c r="AQ42" s="724" t="s">
        <v>357</v>
      </c>
      <c r="AR42" s="725"/>
      <c r="AS42" s="725"/>
      <c r="AT42" s="725"/>
      <c r="AU42" s="725"/>
      <c r="AV42" s="725"/>
      <c r="AW42" s="725"/>
      <c r="AX42" s="725"/>
      <c r="AY42" s="726"/>
      <c r="AZ42" s="721">
        <v>644407</v>
      </c>
      <c r="BA42" s="722"/>
      <c r="BB42" s="722"/>
      <c r="BC42" s="722"/>
      <c r="BD42" s="695"/>
      <c r="BE42" s="695"/>
      <c r="BF42" s="697"/>
      <c r="BG42" s="719"/>
      <c r="BH42" s="720"/>
      <c r="BI42" s="720"/>
      <c r="BJ42" s="720"/>
      <c r="BK42" s="720"/>
      <c r="BL42" s="366"/>
      <c r="BM42" s="653" t="s">
        <v>358</v>
      </c>
      <c r="BN42" s="653"/>
      <c r="BO42" s="653"/>
      <c r="BP42" s="653"/>
      <c r="BQ42" s="653"/>
      <c r="BR42" s="653"/>
      <c r="BS42" s="653"/>
      <c r="BT42" s="653"/>
      <c r="BU42" s="654"/>
      <c r="BV42" s="721">
        <v>387033</v>
      </c>
      <c r="BW42" s="722"/>
      <c r="BX42" s="722"/>
      <c r="BY42" s="722"/>
      <c r="BZ42" s="722"/>
      <c r="CA42" s="722"/>
      <c r="CB42" s="723"/>
      <c r="CD42" s="617" t="s">
        <v>359</v>
      </c>
      <c r="CE42" s="618"/>
      <c r="CF42" s="618"/>
      <c r="CG42" s="618"/>
      <c r="CH42" s="618"/>
      <c r="CI42" s="618"/>
      <c r="CJ42" s="618"/>
      <c r="CK42" s="618"/>
      <c r="CL42" s="618"/>
      <c r="CM42" s="618"/>
      <c r="CN42" s="618"/>
      <c r="CO42" s="618"/>
      <c r="CP42" s="618"/>
      <c r="CQ42" s="619"/>
      <c r="CR42" s="620">
        <v>2037919</v>
      </c>
      <c r="CS42" s="673"/>
      <c r="CT42" s="673"/>
      <c r="CU42" s="673"/>
      <c r="CV42" s="673"/>
      <c r="CW42" s="673"/>
      <c r="CX42" s="673"/>
      <c r="CY42" s="674"/>
      <c r="CZ42" s="624">
        <v>14.6</v>
      </c>
      <c r="DA42" s="668"/>
      <c r="DB42" s="668"/>
      <c r="DC42" s="675"/>
      <c r="DD42" s="639">
        <v>231181</v>
      </c>
      <c r="DE42" s="673"/>
      <c r="DF42" s="673"/>
      <c r="DG42" s="673"/>
      <c r="DH42" s="673"/>
      <c r="DI42" s="673"/>
      <c r="DJ42" s="673"/>
      <c r="DK42" s="674"/>
      <c r="DL42" s="714"/>
      <c r="DM42" s="715"/>
      <c r="DN42" s="715"/>
      <c r="DO42" s="715"/>
      <c r="DP42" s="715"/>
      <c r="DQ42" s="715"/>
      <c r="DR42" s="715"/>
      <c r="DS42" s="715"/>
      <c r="DT42" s="715"/>
      <c r="DU42" s="715"/>
      <c r="DV42" s="716"/>
      <c r="DW42" s="711"/>
      <c r="DX42" s="712"/>
      <c r="DY42" s="712"/>
      <c r="DZ42" s="712"/>
      <c r="EA42" s="712"/>
      <c r="EB42" s="712"/>
      <c r="EC42" s="713"/>
    </row>
    <row r="43" spans="2:133" ht="11.25" customHeight="1" x14ac:dyDescent="0.15">
      <c r="B43" s="617" t="s">
        <v>360</v>
      </c>
      <c r="C43" s="618"/>
      <c r="D43" s="618"/>
      <c r="E43" s="618"/>
      <c r="F43" s="618"/>
      <c r="G43" s="618"/>
      <c r="H43" s="618"/>
      <c r="I43" s="618"/>
      <c r="J43" s="618"/>
      <c r="K43" s="618"/>
      <c r="L43" s="618"/>
      <c r="M43" s="618"/>
      <c r="N43" s="618"/>
      <c r="O43" s="618"/>
      <c r="P43" s="618"/>
      <c r="Q43" s="619"/>
      <c r="R43" s="620">
        <v>50000</v>
      </c>
      <c r="S43" s="621"/>
      <c r="T43" s="621"/>
      <c r="U43" s="621"/>
      <c r="V43" s="621"/>
      <c r="W43" s="621"/>
      <c r="X43" s="621"/>
      <c r="Y43" s="622"/>
      <c r="Z43" s="616">
        <v>0.3</v>
      </c>
      <c r="AA43" s="616"/>
      <c r="AB43" s="616"/>
      <c r="AC43" s="616"/>
      <c r="AD43" s="623" t="s">
        <v>128</v>
      </c>
      <c r="AE43" s="623"/>
      <c r="AF43" s="623"/>
      <c r="AG43" s="623"/>
      <c r="AH43" s="623"/>
      <c r="AI43" s="623"/>
      <c r="AJ43" s="623"/>
      <c r="AK43" s="623"/>
      <c r="AL43" s="624" t="s">
        <v>128</v>
      </c>
      <c r="AM43" s="625"/>
      <c r="AN43" s="625"/>
      <c r="AO43" s="626"/>
      <c r="BV43" s="219"/>
      <c r="BW43" s="219"/>
      <c r="BX43" s="219"/>
      <c r="BY43" s="219"/>
      <c r="BZ43" s="219"/>
      <c r="CA43" s="219"/>
      <c r="CB43" s="219"/>
      <c r="CD43" s="617" t="s">
        <v>361</v>
      </c>
      <c r="CE43" s="618"/>
      <c r="CF43" s="618"/>
      <c r="CG43" s="618"/>
      <c r="CH43" s="618"/>
      <c r="CI43" s="618"/>
      <c r="CJ43" s="618"/>
      <c r="CK43" s="618"/>
      <c r="CL43" s="618"/>
      <c r="CM43" s="618"/>
      <c r="CN43" s="618"/>
      <c r="CO43" s="618"/>
      <c r="CP43" s="618"/>
      <c r="CQ43" s="619"/>
      <c r="CR43" s="620">
        <v>46847</v>
      </c>
      <c r="CS43" s="673"/>
      <c r="CT43" s="673"/>
      <c r="CU43" s="673"/>
      <c r="CV43" s="673"/>
      <c r="CW43" s="673"/>
      <c r="CX43" s="673"/>
      <c r="CY43" s="674"/>
      <c r="CZ43" s="624">
        <v>0.3</v>
      </c>
      <c r="DA43" s="668"/>
      <c r="DB43" s="668"/>
      <c r="DC43" s="675"/>
      <c r="DD43" s="639">
        <v>35800</v>
      </c>
      <c r="DE43" s="673"/>
      <c r="DF43" s="673"/>
      <c r="DG43" s="673"/>
      <c r="DH43" s="673"/>
      <c r="DI43" s="673"/>
      <c r="DJ43" s="673"/>
      <c r="DK43" s="674"/>
      <c r="DL43" s="714"/>
      <c r="DM43" s="715"/>
      <c r="DN43" s="715"/>
      <c r="DO43" s="715"/>
      <c r="DP43" s="715"/>
      <c r="DQ43" s="715"/>
      <c r="DR43" s="715"/>
      <c r="DS43" s="715"/>
      <c r="DT43" s="715"/>
      <c r="DU43" s="715"/>
      <c r="DV43" s="716"/>
      <c r="DW43" s="711"/>
      <c r="DX43" s="712"/>
      <c r="DY43" s="712"/>
      <c r="DZ43" s="712"/>
      <c r="EA43" s="712"/>
      <c r="EB43" s="712"/>
      <c r="EC43" s="713"/>
    </row>
    <row r="44" spans="2:133" ht="11.25" customHeight="1" x14ac:dyDescent="0.15">
      <c r="B44" s="670" t="s">
        <v>362</v>
      </c>
      <c r="C44" s="671"/>
      <c r="D44" s="671"/>
      <c r="E44" s="671"/>
      <c r="F44" s="671"/>
      <c r="G44" s="671"/>
      <c r="H44" s="671"/>
      <c r="I44" s="671"/>
      <c r="J44" s="671"/>
      <c r="K44" s="671"/>
      <c r="L44" s="671"/>
      <c r="M44" s="671"/>
      <c r="N44" s="671"/>
      <c r="O44" s="671"/>
      <c r="P44" s="671"/>
      <c r="Q44" s="672"/>
      <c r="R44" s="721">
        <v>14426423</v>
      </c>
      <c r="S44" s="722"/>
      <c r="T44" s="722"/>
      <c r="U44" s="722"/>
      <c r="V44" s="722"/>
      <c r="W44" s="722"/>
      <c r="X44" s="722"/>
      <c r="Y44" s="727"/>
      <c r="Z44" s="728">
        <v>100</v>
      </c>
      <c r="AA44" s="728"/>
      <c r="AB44" s="728"/>
      <c r="AC44" s="728"/>
      <c r="AD44" s="729">
        <v>7365914</v>
      </c>
      <c r="AE44" s="729"/>
      <c r="AF44" s="729"/>
      <c r="AG44" s="729"/>
      <c r="AH44" s="729"/>
      <c r="AI44" s="729"/>
      <c r="AJ44" s="729"/>
      <c r="AK44" s="729"/>
      <c r="AL44" s="730">
        <v>100</v>
      </c>
      <c r="AM44" s="696"/>
      <c r="AN44" s="696"/>
      <c r="AO44" s="731"/>
      <c r="CD44" s="732" t="s">
        <v>309</v>
      </c>
      <c r="CE44" s="733"/>
      <c r="CF44" s="617" t="s">
        <v>363</v>
      </c>
      <c r="CG44" s="618"/>
      <c r="CH44" s="618"/>
      <c r="CI44" s="618"/>
      <c r="CJ44" s="618"/>
      <c r="CK44" s="618"/>
      <c r="CL44" s="618"/>
      <c r="CM44" s="618"/>
      <c r="CN44" s="618"/>
      <c r="CO44" s="618"/>
      <c r="CP44" s="618"/>
      <c r="CQ44" s="619"/>
      <c r="CR44" s="620">
        <v>1939625</v>
      </c>
      <c r="CS44" s="621"/>
      <c r="CT44" s="621"/>
      <c r="CU44" s="621"/>
      <c r="CV44" s="621"/>
      <c r="CW44" s="621"/>
      <c r="CX44" s="621"/>
      <c r="CY44" s="622"/>
      <c r="CZ44" s="624">
        <v>13.9</v>
      </c>
      <c r="DA44" s="625"/>
      <c r="DB44" s="625"/>
      <c r="DC44" s="648"/>
      <c r="DD44" s="639">
        <v>217450</v>
      </c>
      <c r="DE44" s="621"/>
      <c r="DF44" s="621"/>
      <c r="DG44" s="621"/>
      <c r="DH44" s="621"/>
      <c r="DI44" s="621"/>
      <c r="DJ44" s="621"/>
      <c r="DK44" s="622"/>
      <c r="DL44" s="714"/>
      <c r="DM44" s="715"/>
      <c r="DN44" s="715"/>
      <c r="DO44" s="715"/>
      <c r="DP44" s="715"/>
      <c r="DQ44" s="715"/>
      <c r="DR44" s="715"/>
      <c r="DS44" s="715"/>
      <c r="DT44" s="715"/>
      <c r="DU44" s="715"/>
      <c r="DV44" s="716"/>
      <c r="DW44" s="711"/>
      <c r="DX44" s="712"/>
      <c r="DY44" s="712"/>
      <c r="DZ44" s="712"/>
      <c r="EA44" s="712"/>
      <c r="EB44" s="712"/>
      <c r="EC44" s="71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4"/>
      <c r="CE45" s="735"/>
      <c r="CF45" s="617" t="s">
        <v>364</v>
      </c>
      <c r="CG45" s="618"/>
      <c r="CH45" s="618"/>
      <c r="CI45" s="618"/>
      <c r="CJ45" s="618"/>
      <c r="CK45" s="618"/>
      <c r="CL45" s="618"/>
      <c r="CM45" s="618"/>
      <c r="CN45" s="618"/>
      <c r="CO45" s="618"/>
      <c r="CP45" s="618"/>
      <c r="CQ45" s="619"/>
      <c r="CR45" s="620">
        <v>719340</v>
      </c>
      <c r="CS45" s="673"/>
      <c r="CT45" s="673"/>
      <c r="CU45" s="673"/>
      <c r="CV45" s="673"/>
      <c r="CW45" s="673"/>
      <c r="CX45" s="673"/>
      <c r="CY45" s="674"/>
      <c r="CZ45" s="624">
        <v>5.2</v>
      </c>
      <c r="DA45" s="668"/>
      <c r="DB45" s="668"/>
      <c r="DC45" s="675"/>
      <c r="DD45" s="639">
        <v>18830</v>
      </c>
      <c r="DE45" s="673"/>
      <c r="DF45" s="673"/>
      <c r="DG45" s="673"/>
      <c r="DH45" s="673"/>
      <c r="DI45" s="673"/>
      <c r="DJ45" s="673"/>
      <c r="DK45" s="674"/>
      <c r="DL45" s="714"/>
      <c r="DM45" s="715"/>
      <c r="DN45" s="715"/>
      <c r="DO45" s="715"/>
      <c r="DP45" s="715"/>
      <c r="DQ45" s="715"/>
      <c r="DR45" s="715"/>
      <c r="DS45" s="715"/>
      <c r="DT45" s="715"/>
      <c r="DU45" s="715"/>
      <c r="DV45" s="716"/>
      <c r="DW45" s="711"/>
      <c r="DX45" s="712"/>
      <c r="DY45" s="712"/>
      <c r="DZ45" s="712"/>
      <c r="EA45" s="712"/>
      <c r="EB45" s="712"/>
      <c r="EC45" s="713"/>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4"/>
      <c r="CE46" s="735"/>
      <c r="CF46" s="617" t="s">
        <v>366</v>
      </c>
      <c r="CG46" s="618"/>
      <c r="CH46" s="618"/>
      <c r="CI46" s="618"/>
      <c r="CJ46" s="618"/>
      <c r="CK46" s="618"/>
      <c r="CL46" s="618"/>
      <c r="CM46" s="618"/>
      <c r="CN46" s="618"/>
      <c r="CO46" s="618"/>
      <c r="CP46" s="618"/>
      <c r="CQ46" s="619"/>
      <c r="CR46" s="620">
        <v>1152643</v>
      </c>
      <c r="CS46" s="621"/>
      <c r="CT46" s="621"/>
      <c r="CU46" s="621"/>
      <c r="CV46" s="621"/>
      <c r="CW46" s="621"/>
      <c r="CX46" s="621"/>
      <c r="CY46" s="622"/>
      <c r="CZ46" s="624">
        <v>8.3000000000000007</v>
      </c>
      <c r="DA46" s="625"/>
      <c r="DB46" s="625"/>
      <c r="DC46" s="648"/>
      <c r="DD46" s="639">
        <v>146030</v>
      </c>
      <c r="DE46" s="621"/>
      <c r="DF46" s="621"/>
      <c r="DG46" s="621"/>
      <c r="DH46" s="621"/>
      <c r="DI46" s="621"/>
      <c r="DJ46" s="621"/>
      <c r="DK46" s="622"/>
      <c r="DL46" s="714"/>
      <c r="DM46" s="715"/>
      <c r="DN46" s="715"/>
      <c r="DO46" s="715"/>
      <c r="DP46" s="715"/>
      <c r="DQ46" s="715"/>
      <c r="DR46" s="715"/>
      <c r="DS46" s="715"/>
      <c r="DT46" s="715"/>
      <c r="DU46" s="715"/>
      <c r="DV46" s="716"/>
      <c r="DW46" s="711"/>
      <c r="DX46" s="712"/>
      <c r="DY46" s="712"/>
      <c r="DZ46" s="712"/>
      <c r="EA46" s="712"/>
      <c r="EB46" s="712"/>
      <c r="EC46" s="713"/>
    </row>
    <row r="47" spans="2:133" ht="11.25" customHeight="1" x14ac:dyDescent="0.15">
      <c r="B47" s="739" t="s">
        <v>367</v>
      </c>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c r="AS47" s="739"/>
      <c r="AT47" s="739"/>
      <c r="AU47" s="739"/>
      <c r="AV47" s="739"/>
      <c r="AW47" s="739"/>
      <c r="AX47" s="739"/>
      <c r="AY47" s="739"/>
      <c r="AZ47" s="739"/>
      <c r="BA47" s="739"/>
      <c r="BB47" s="739"/>
      <c r="BC47" s="739"/>
      <c r="BD47" s="739"/>
      <c r="BE47" s="739"/>
      <c r="BF47" s="739"/>
      <c r="BG47" s="739"/>
      <c r="BH47" s="739"/>
      <c r="BI47" s="739"/>
      <c r="BJ47" s="739"/>
      <c r="BK47" s="739"/>
      <c r="BL47" s="739"/>
      <c r="BM47" s="739"/>
      <c r="BN47" s="739"/>
      <c r="BO47" s="739"/>
      <c r="BP47" s="739"/>
      <c r="BQ47" s="739"/>
      <c r="BR47" s="739"/>
      <c r="BS47" s="739"/>
      <c r="BT47" s="739"/>
      <c r="BU47" s="739"/>
      <c r="BV47" s="739"/>
      <c r="BW47" s="739"/>
      <c r="BX47" s="739"/>
      <c r="BY47" s="739"/>
      <c r="BZ47" s="739"/>
      <c r="CA47" s="739"/>
      <c r="CB47" s="739"/>
      <c r="CD47" s="734"/>
      <c r="CE47" s="735"/>
      <c r="CF47" s="617" t="s">
        <v>368</v>
      </c>
      <c r="CG47" s="618"/>
      <c r="CH47" s="618"/>
      <c r="CI47" s="618"/>
      <c r="CJ47" s="618"/>
      <c r="CK47" s="618"/>
      <c r="CL47" s="618"/>
      <c r="CM47" s="618"/>
      <c r="CN47" s="618"/>
      <c r="CO47" s="618"/>
      <c r="CP47" s="618"/>
      <c r="CQ47" s="619"/>
      <c r="CR47" s="620">
        <v>98294</v>
      </c>
      <c r="CS47" s="673"/>
      <c r="CT47" s="673"/>
      <c r="CU47" s="673"/>
      <c r="CV47" s="673"/>
      <c r="CW47" s="673"/>
      <c r="CX47" s="673"/>
      <c r="CY47" s="674"/>
      <c r="CZ47" s="624">
        <v>0.7</v>
      </c>
      <c r="DA47" s="668"/>
      <c r="DB47" s="668"/>
      <c r="DC47" s="675"/>
      <c r="DD47" s="639">
        <v>13731</v>
      </c>
      <c r="DE47" s="673"/>
      <c r="DF47" s="673"/>
      <c r="DG47" s="673"/>
      <c r="DH47" s="673"/>
      <c r="DI47" s="673"/>
      <c r="DJ47" s="673"/>
      <c r="DK47" s="674"/>
      <c r="DL47" s="714"/>
      <c r="DM47" s="715"/>
      <c r="DN47" s="715"/>
      <c r="DO47" s="715"/>
      <c r="DP47" s="715"/>
      <c r="DQ47" s="715"/>
      <c r="DR47" s="715"/>
      <c r="DS47" s="715"/>
      <c r="DT47" s="715"/>
      <c r="DU47" s="715"/>
      <c r="DV47" s="716"/>
      <c r="DW47" s="711"/>
      <c r="DX47" s="712"/>
      <c r="DY47" s="712"/>
      <c r="DZ47" s="712"/>
      <c r="EA47" s="712"/>
      <c r="EB47" s="712"/>
      <c r="EC47" s="713"/>
    </row>
    <row r="48" spans="2:133" ht="11.25" x14ac:dyDescent="0.15">
      <c r="B48" s="738" t="s">
        <v>369</v>
      </c>
      <c r="C48" s="738"/>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c r="AH48" s="738"/>
      <c r="AI48" s="738"/>
      <c r="AJ48" s="738"/>
      <c r="AK48" s="738"/>
      <c r="AL48" s="738"/>
      <c r="AM48" s="738"/>
      <c r="AN48" s="738"/>
      <c r="AO48" s="738"/>
      <c r="AP48" s="738"/>
      <c r="AQ48" s="738"/>
      <c r="AR48" s="738"/>
      <c r="AS48" s="738"/>
      <c r="AT48" s="738"/>
      <c r="AU48" s="738"/>
      <c r="AV48" s="738"/>
      <c r="AW48" s="738"/>
      <c r="AX48" s="738"/>
      <c r="AY48" s="738"/>
      <c r="AZ48" s="738"/>
      <c r="BA48" s="738"/>
      <c r="BB48" s="738"/>
      <c r="BC48" s="738"/>
      <c r="BD48" s="738"/>
      <c r="BE48" s="738"/>
      <c r="BF48" s="738"/>
      <c r="BG48" s="738"/>
      <c r="BH48" s="738"/>
      <c r="BI48" s="738"/>
      <c r="BJ48" s="738"/>
      <c r="BK48" s="738"/>
      <c r="BL48" s="738"/>
      <c r="BM48" s="738"/>
      <c r="BN48" s="738"/>
      <c r="BO48" s="738"/>
      <c r="BP48" s="738"/>
      <c r="BQ48" s="738"/>
      <c r="BR48" s="738"/>
      <c r="BS48" s="738"/>
      <c r="BT48" s="738"/>
      <c r="BU48" s="738"/>
      <c r="BV48" s="738"/>
      <c r="BW48" s="738"/>
      <c r="BX48" s="738"/>
      <c r="BY48" s="738"/>
      <c r="BZ48" s="738"/>
      <c r="CA48" s="738"/>
      <c r="CB48" s="738"/>
      <c r="CD48" s="736"/>
      <c r="CE48" s="737"/>
      <c r="CF48" s="617" t="s">
        <v>370</v>
      </c>
      <c r="CG48" s="618"/>
      <c r="CH48" s="618"/>
      <c r="CI48" s="618"/>
      <c r="CJ48" s="618"/>
      <c r="CK48" s="618"/>
      <c r="CL48" s="618"/>
      <c r="CM48" s="618"/>
      <c r="CN48" s="618"/>
      <c r="CO48" s="618"/>
      <c r="CP48" s="618"/>
      <c r="CQ48" s="619"/>
      <c r="CR48" s="620" t="s">
        <v>128</v>
      </c>
      <c r="CS48" s="621"/>
      <c r="CT48" s="621"/>
      <c r="CU48" s="621"/>
      <c r="CV48" s="621"/>
      <c r="CW48" s="621"/>
      <c r="CX48" s="621"/>
      <c r="CY48" s="622"/>
      <c r="CZ48" s="624" t="s">
        <v>128</v>
      </c>
      <c r="DA48" s="625"/>
      <c r="DB48" s="625"/>
      <c r="DC48" s="648"/>
      <c r="DD48" s="639" t="s">
        <v>128</v>
      </c>
      <c r="DE48" s="621"/>
      <c r="DF48" s="621"/>
      <c r="DG48" s="621"/>
      <c r="DH48" s="621"/>
      <c r="DI48" s="621"/>
      <c r="DJ48" s="621"/>
      <c r="DK48" s="622"/>
      <c r="DL48" s="714"/>
      <c r="DM48" s="715"/>
      <c r="DN48" s="715"/>
      <c r="DO48" s="715"/>
      <c r="DP48" s="715"/>
      <c r="DQ48" s="715"/>
      <c r="DR48" s="715"/>
      <c r="DS48" s="715"/>
      <c r="DT48" s="715"/>
      <c r="DU48" s="715"/>
      <c r="DV48" s="716"/>
      <c r="DW48" s="711"/>
      <c r="DX48" s="712"/>
      <c r="DY48" s="712"/>
      <c r="DZ48" s="712"/>
      <c r="EA48" s="712"/>
      <c r="EB48" s="712"/>
      <c r="EC48" s="713"/>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0" t="s">
        <v>371</v>
      </c>
      <c r="CE49" s="671"/>
      <c r="CF49" s="671"/>
      <c r="CG49" s="671"/>
      <c r="CH49" s="671"/>
      <c r="CI49" s="671"/>
      <c r="CJ49" s="671"/>
      <c r="CK49" s="671"/>
      <c r="CL49" s="671"/>
      <c r="CM49" s="671"/>
      <c r="CN49" s="671"/>
      <c r="CO49" s="671"/>
      <c r="CP49" s="671"/>
      <c r="CQ49" s="672"/>
      <c r="CR49" s="721">
        <v>13928207</v>
      </c>
      <c r="CS49" s="695"/>
      <c r="CT49" s="695"/>
      <c r="CU49" s="695"/>
      <c r="CV49" s="695"/>
      <c r="CW49" s="695"/>
      <c r="CX49" s="695"/>
      <c r="CY49" s="740"/>
      <c r="CZ49" s="730">
        <v>100</v>
      </c>
      <c r="DA49" s="741"/>
      <c r="DB49" s="741"/>
      <c r="DC49" s="742"/>
      <c r="DD49" s="743">
        <v>8943666</v>
      </c>
      <c r="DE49" s="695"/>
      <c r="DF49" s="695"/>
      <c r="DG49" s="695"/>
      <c r="DH49" s="695"/>
      <c r="DI49" s="695"/>
      <c r="DJ49" s="695"/>
      <c r="DK49" s="740"/>
      <c r="DL49" s="744"/>
      <c r="DM49" s="745"/>
      <c r="DN49" s="745"/>
      <c r="DO49" s="745"/>
      <c r="DP49" s="745"/>
      <c r="DQ49" s="745"/>
      <c r="DR49" s="745"/>
      <c r="DS49" s="745"/>
      <c r="DT49" s="745"/>
      <c r="DU49" s="745"/>
      <c r="DV49" s="746"/>
      <c r="DW49" s="747"/>
      <c r="DX49" s="748"/>
      <c r="DY49" s="748"/>
      <c r="DZ49" s="748"/>
      <c r="EA49" s="748"/>
      <c r="EB49" s="748"/>
      <c r="EC49" s="749"/>
    </row>
    <row r="50" spans="2:133" ht="11.25"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372</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373</v>
      </c>
      <c r="DK2" s="1121"/>
      <c r="DL2" s="1121"/>
      <c r="DM2" s="1121"/>
      <c r="DN2" s="1121"/>
      <c r="DO2" s="1122"/>
      <c r="DP2" s="224"/>
      <c r="DQ2" s="1120" t="s">
        <v>374</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375</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377</v>
      </c>
      <c r="B5" s="1025"/>
      <c r="C5" s="1025"/>
      <c r="D5" s="1025"/>
      <c r="E5" s="1025"/>
      <c r="F5" s="1025"/>
      <c r="G5" s="1025"/>
      <c r="H5" s="1025"/>
      <c r="I5" s="1025"/>
      <c r="J5" s="1025"/>
      <c r="K5" s="1025"/>
      <c r="L5" s="1025"/>
      <c r="M5" s="1025"/>
      <c r="N5" s="1025"/>
      <c r="O5" s="1025"/>
      <c r="P5" s="1026"/>
      <c r="Q5" s="1030" t="s">
        <v>378</v>
      </c>
      <c r="R5" s="1031"/>
      <c r="S5" s="1031"/>
      <c r="T5" s="1031"/>
      <c r="U5" s="1032"/>
      <c r="V5" s="1030" t="s">
        <v>379</v>
      </c>
      <c r="W5" s="1031"/>
      <c r="X5" s="1031"/>
      <c r="Y5" s="1031"/>
      <c r="Z5" s="1032"/>
      <c r="AA5" s="1030" t="s">
        <v>380</v>
      </c>
      <c r="AB5" s="1031"/>
      <c r="AC5" s="1031"/>
      <c r="AD5" s="1031"/>
      <c r="AE5" s="1031"/>
      <c r="AF5" s="1123" t="s">
        <v>381</v>
      </c>
      <c r="AG5" s="1031"/>
      <c r="AH5" s="1031"/>
      <c r="AI5" s="1031"/>
      <c r="AJ5" s="1044"/>
      <c r="AK5" s="1031" t="s">
        <v>382</v>
      </c>
      <c r="AL5" s="1031"/>
      <c r="AM5" s="1031"/>
      <c r="AN5" s="1031"/>
      <c r="AO5" s="1032"/>
      <c r="AP5" s="1030" t="s">
        <v>383</v>
      </c>
      <c r="AQ5" s="1031"/>
      <c r="AR5" s="1031"/>
      <c r="AS5" s="1031"/>
      <c r="AT5" s="1032"/>
      <c r="AU5" s="1030" t="s">
        <v>384</v>
      </c>
      <c r="AV5" s="1031"/>
      <c r="AW5" s="1031"/>
      <c r="AX5" s="1031"/>
      <c r="AY5" s="1044"/>
      <c r="AZ5" s="228"/>
      <c r="BA5" s="228"/>
      <c r="BB5" s="228"/>
      <c r="BC5" s="228"/>
      <c r="BD5" s="228"/>
      <c r="BE5" s="229"/>
      <c r="BF5" s="229"/>
      <c r="BG5" s="229"/>
      <c r="BH5" s="229"/>
      <c r="BI5" s="229"/>
      <c r="BJ5" s="229"/>
      <c r="BK5" s="229"/>
      <c r="BL5" s="229"/>
      <c r="BM5" s="229"/>
      <c r="BN5" s="229"/>
      <c r="BO5" s="229"/>
      <c r="BP5" s="229"/>
      <c r="BQ5" s="1024" t="s">
        <v>385</v>
      </c>
      <c r="BR5" s="1025"/>
      <c r="BS5" s="1025"/>
      <c r="BT5" s="1025"/>
      <c r="BU5" s="1025"/>
      <c r="BV5" s="1025"/>
      <c r="BW5" s="1025"/>
      <c r="BX5" s="1025"/>
      <c r="BY5" s="1025"/>
      <c r="BZ5" s="1025"/>
      <c r="CA5" s="1025"/>
      <c r="CB5" s="1025"/>
      <c r="CC5" s="1025"/>
      <c r="CD5" s="1025"/>
      <c r="CE5" s="1025"/>
      <c r="CF5" s="1025"/>
      <c r="CG5" s="1026"/>
      <c r="CH5" s="1030" t="s">
        <v>386</v>
      </c>
      <c r="CI5" s="1031"/>
      <c r="CJ5" s="1031"/>
      <c r="CK5" s="1031"/>
      <c r="CL5" s="1032"/>
      <c r="CM5" s="1030" t="s">
        <v>387</v>
      </c>
      <c r="CN5" s="1031"/>
      <c r="CO5" s="1031"/>
      <c r="CP5" s="1031"/>
      <c r="CQ5" s="1032"/>
      <c r="CR5" s="1030" t="s">
        <v>388</v>
      </c>
      <c r="CS5" s="1031"/>
      <c r="CT5" s="1031"/>
      <c r="CU5" s="1031"/>
      <c r="CV5" s="1032"/>
      <c r="CW5" s="1030" t="s">
        <v>389</v>
      </c>
      <c r="CX5" s="1031"/>
      <c r="CY5" s="1031"/>
      <c r="CZ5" s="1031"/>
      <c r="DA5" s="1032"/>
      <c r="DB5" s="1030" t="s">
        <v>390</v>
      </c>
      <c r="DC5" s="1031"/>
      <c r="DD5" s="1031"/>
      <c r="DE5" s="1031"/>
      <c r="DF5" s="1032"/>
      <c r="DG5" s="1113" t="s">
        <v>391</v>
      </c>
      <c r="DH5" s="1114"/>
      <c r="DI5" s="1114"/>
      <c r="DJ5" s="1114"/>
      <c r="DK5" s="1115"/>
      <c r="DL5" s="1113" t="s">
        <v>392</v>
      </c>
      <c r="DM5" s="1114"/>
      <c r="DN5" s="1114"/>
      <c r="DO5" s="1114"/>
      <c r="DP5" s="1115"/>
      <c r="DQ5" s="1030" t="s">
        <v>393</v>
      </c>
      <c r="DR5" s="1031"/>
      <c r="DS5" s="1031"/>
      <c r="DT5" s="1031"/>
      <c r="DU5" s="1032"/>
      <c r="DV5" s="1030" t="s">
        <v>384</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394</v>
      </c>
      <c r="C7" s="1077"/>
      <c r="D7" s="1077"/>
      <c r="E7" s="1077"/>
      <c r="F7" s="1077"/>
      <c r="G7" s="1077"/>
      <c r="H7" s="1077"/>
      <c r="I7" s="1077"/>
      <c r="J7" s="1077"/>
      <c r="K7" s="1077"/>
      <c r="L7" s="1077"/>
      <c r="M7" s="1077"/>
      <c r="N7" s="1077"/>
      <c r="O7" s="1077"/>
      <c r="P7" s="1078"/>
      <c r="Q7" s="1131">
        <v>14262</v>
      </c>
      <c r="R7" s="1132"/>
      <c r="S7" s="1132"/>
      <c r="T7" s="1132"/>
      <c r="U7" s="1132"/>
      <c r="V7" s="1132">
        <v>13782</v>
      </c>
      <c r="W7" s="1132"/>
      <c r="X7" s="1132"/>
      <c r="Y7" s="1132"/>
      <c r="Z7" s="1132"/>
      <c r="AA7" s="1068">
        <f t="shared" ref="AA7" si="0">Q7-V7</f>
        <v>480</v>
      </c>
      <c r="AB7" s="1068"/>
      <c r="AC7" s="1068"/>
      <c r="AD7" s="1068"/>
      <c r="AE7" s="1069"/>
      <c r="AF7" s="1133">
        <v>473</v>
      </c>
      <c r="AG7" s="1134"/>
      <c r="AH7" s="1134"/>
      <c r="AI7" s="1134"/>
      <c r="AJ7" s="1135"/>
      <c r="AK7" s="1136" t="s">
        <v>632</v>
      </c>
      <c r="AL7" s="1137"/>
      <c r="AM7" s="1137"/>
      <c r="AN7" s="1137"/>
      <c r="AO7" s="1137"/>
      <c r="AP7" s="1137">
        <v>10456</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8" t="s">
        <v>624</v>
      </c>
      <c r="BT7" s="1129"/>
      <c r="BU7" s="1129"/>
      <c r="BV7" s="1129"/>
      <c r="BW7" s="1129"/>
      <c r="BX7" s="1129"/>
      <c r="BY7" s="1129"/>
      <c r="BZ7" s="1129"/>
      <c r="CA7" s="1129"/>
      <c r="CB7" s="1129"/>
      <c r="CC7" s="1129"/>
      <c r="CD7" s="1129"/>
      <c r="CE7" s="1129"/>
      <c r="CF7" s="1129"/>
      <c r="CG7" s="1140"/>
      <c r="CH7" s="1125">
        <v>0</v>
      </c>
      <c r="CI7" s="1126"/>
      <c r="CJ7" s="1126"/>
      <c r="CK7" s="1126"/>
      <c r="CL7" s="1127"/>
      <c r="CM7" s="1125">
        <v>5</v>
      </c>
      <c r="CN7" s="1126"/>
      <c r="CO7" s="1126"/>
      <c r="CP7" s="1126"/>
      <c r="CQ7" s="1127"/>
      <c r="CR7" s="1125">
        <v>3</v>
      </c>
      <c r="CS7" s="1126"/>
      <c r="CT7" s="1126"/>
      <c r="CU7" s="1126"/>
      <c r="CV7" s="1127"/>
      <c r="CW7" s="1125">
        <v>0</v>
      </c>
      <c r="CX7" s="1126"/>
      <c r="CY7" s="1126"/>
      <c r="CZ7" s="1126"/>
      <c r="DA7" s="1127"/>
      <c r="DB7" s="1125" t="s">
        <v>530</v>
      </c>
      <c r="DC7" s="1126"/>
      <c r="DD7" s="1126"/>
      <c r="DE7" s="1126"/>
      <c r="DF7" s="1127"/>
      <c r="DG7" s="1125" t="s">
        <v>530</v>
      </c>
      <c r="DH7" s="1126"/>
      <c r="DI7" s="1126"/>
      <c r="DJ7" s="1126"/>
      <c r="DK7" s="1127"/>
      <c r="DL7" s="1125" t="s">
        <v>530</v>
      </c>
      <c r="DM7" s="1126"/>
      <c r="DN7" s="1126"/>
      <c r="DO7" s="1126"/>
      <c r="DP7" s="1127"/>
      <c r="DQ7" s="1125" t="s">
        <v>530</v>
      </c>
      <c r="DR7" s="1126"/>
      <c r="DS7" s="1126"/>
      <c r="DT7" s="1126"/>
      <c r="DU7" s="1127"/>
      <c r="DV7" s="1128"/>
      <c r="DW7" s="1129"/>
      <c r="DX7" s="1129"/>
      <c r="DY7" s="1129"/>
      <c r="DZ7" s="1130"/>
      <c r="EA7" s="230"/>
    </row>
    <row r="8" spans="1:131" s="231" customFormat="1" ht="26.25" customHeight="1" x14ac:dyDescent="0.15">
      <c r="A8" s="234">
        <v>2</v>
      </c>
      <c r="B8" s="1059" t="s">
        <v>395</v>
      </c>
      <c r="C8" s="1060"/>
      <c r="D8" s="1060"/>
      <c r="E8" s="1060"/>
      <c r="F8" s="1060"/>
      <c r="G8" s="1060"/>
      <c r="H8" s="1060"/>
      <c r="I8" s="1060"/>
      <c r="J8" s="1060"/>
      <c r="K8" s="1060"/>
      <c r="L8" s="1060"/>
      <c r="M8" s="1060"/>
      <c r="N8" s="1060"/>
      <c r="O8" s="1060"/>
      <c r="P8" s="1061"/>
      <c r="Q8" s="1067">
        <v>1048</v>
      </c>
      <c r="R8" s="1068"/>
      <c r="S8" s="1068"/>
      <c r="T8" s="1068"/>
      <c r="U8" s="1068"/>
      <c r="V8" s="1068">
        <v>1014</v>
      </c>
      <c r="W8" s="1068"/>
      <c r="X8" s="1068"/>
      <c r="Y8" s="1068"/>
      <c r="Z8" s="1068"/>
      <c r="AA8" s="1068">
        <f t="shared" ref="AA8" si="1">Q8-V8</f>
        <v>34</v>
      </c>
      <c r="AB8" s="1068"/>
      <c r="AC8" s="1068"/>
      <c r="AD8" s="1068"/>
      <c r="AE8" s="1069"/>
      <c r="AF8" s="1064">
        <v>28</v>
      </c>
      <c r="AG8" s="1065"/>
      <c r="AH8" s="1065"/>
      <c r="AI8" s="1065"/>
      <c r="AJ8" s="1066"/>
      <c r="AK8" s="1109">
        <v>867</v>
      </c>
      <c r="AL8" s="1110"/>
      <c r="AM8" s="1110"/>
      <c r="AN8" s="1110"/>
      <c r="AO8" s="1110"/>
      <c r="AP8" s="1110">
        <v>795</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625</v>
      </c>
      <c r="BT8" s="1022"/>
      <c r="BU8" s="1022"/>
      <c r="BV8" s="1022"/>
      <c r="BW8" s="1022"/>
      <c r="BX8" s="1022"/>
      <c r="BY8" s="1022"/>
      <c r="BZ8" s="1022"/>
      <c r="CA8" s="1022"/>
      <c r="CB8" s="1022"/>
      <c r="CC8" s="1022"/>
      <c r="CD8" s="1022"/>
      <c r="CE8" s="1022"/>
      <c r="CF8" s="1022"/>
      <c r="CG8" s="1043"/>
      <c r="CH8" s="1018">
        <v>0</v>
      </c>
      <c r="CI8" s="1019"/>
      <c r="CJ8" s="1019"/>
      <c r="CK8" s="1019"/>
      <c r="CL8" s="1020"/>
      <c r="CM8" s="1018">
        <v>120</v>
      </c>
      <c r="CN8" s="1019"/>
      <c r="CO8" s="1019"/>
      <c r="CP8" s="1019"/>
      <c r="CQ8" s="1020"/>
      <c r="CR8" s="1018">
        <v>7</v>
      </c>
      <c r="CS8" s="1019"/>
      <c r="CT8" s="1019"/>
      <c r="CU8" s="1019"/>
      <c r="CV8" s="1020"/>
      <c r="CW8" s="1018">
        <v>9</v>
      </c>
      <c r="CX8" s="1019"/>
      <c r="CY8" s="1019"/>
      <c r="CZ8" s="1019"/>
      <c r="DA8" s="1020"/>
      <c r="DB8" s="1018" t="s">
        <v>530</v>
      </c>
      <c r="DC8" s="1019"/>
      <c r="DD8" s="1019"/>
      <c r="DE8" s="1019"/>
      <c r="DF8" s="1020"/>
      <c r="DG8" s="1018" t="s">
        <v>530</v>
      </c>
      <c r="DH8" s="1019"/>
      <c r="DI8" s="1019"/>
      <c r="DJ8" s="1019"/>
      <c r="DK8" s="1020"/>
      <c r="DL8" s="1018" t="s">
        <v>530</v>
      </c>
      <c r="DM8" s="1019"/>
      <c r="DN8" s="1019"/>
      <c r="DO8" s="1019"/>
      <c r="DP8" s="1020"/>
      <c r="DQ8" s="1018" t="s">
        <v>530</v>
      </c>
      <c r="DR8" s="1019"/>
      <c r="DS8" s="1019"/>
      <c r="DT8" s="1019"/>
      <c r="DU8" s="1020"/>
      <c r="DV8" s="1021"/>
      <c r="DW8" s="1022"/>
      <c r="DX8" s="1022"/>
      <c r="DY8" s="1022"/>
      <c r="DZ8" s="1023"/>
      <c r="EA8" s="230"/>
    </row>
    <row r="9" spans="1:131" s="231" customFormat="1" ht="26.25" customHeight="1" x14ac:dyDescent="0.15">
      <c r="A9" s="234">
        <v>3</v>
      </c>
      <c r="B9" s="1059" t="s">
        <v>396</v>
      </c>
      <c r="C9" s="1060"/>
      <c r="D9" s="1060"/>
      <c r="E9" s="1060"/>
      <c r="F9" s="1060"/>
      <c r="G9" s="1060"/>
      <c r="H9" s="1060"/>
      <c r="I9" s="1060"/>
      <c r="J9" s="1060"/>
      <c r="K9" s="1060"/>
      <c r="L9" s="1060"/>
      <c r="M9" s="1060"/>
      <c r="N9" s="1060"/>
      <c r="O9" s="1060"/>
      <c r="P9" s="1061"/>
      <c r="Q9" s="1067">
        <v>4</v>
      </c>
      <c r="R9" s="1068"/>
      <c r="S9" s="1068"/>
      <c r="T9" s="1068"/>
      <c r="U9" s="1068"/>
      <c r="V9" s="1068">
        <v>21</v>
      </c>
      <c r="W9" s="1068"/>
      <c r="X9" s="1068"/>
      <c r="Y9" s="1068"/>
      <c r="Z9" s="1068"/>
      <c r="AA9" s="1068">
        <f t="shared" ref="AA9:AA13" si="2">Q9-V9</f>
        <v>-17</v>
      </c>
      <c r="AB9" s="1068"/>
      <c r="AC9" s="1068"/>
      <c r="AD9" s="1068"/>
      <c r="AE9" s="1069"/>
      <c r="AF9" s="1064">
        <v>-17</v>
      </c>
      <c r="AG9" s="1065"/>
      <c r="AH9" s="1065"/>
      <c r="AI9" s="1065"/>
      <c r="AJ9" s="1066"/>
      <c r="AK9" s="1109" t="s">
        <v>632</v>
      </c>
      <c r="AL9" s="1110"/>
      <c r="AM9" s="1110"/>
      <c r="AN9" s="1110"/>
      <c r="AO9" s="1110"/>
      <c r="AP9" s="1110" t="s">
        <v>632</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626</v>
      </c>
      <c r="BT9" s="1022"/>
      <c r="BU9" s="1022"/>
      <c r="BV9" s="1022"/>
      <c r="BW9" s="1022"/>
      <c r="BX9" s="1022"/>
      <c r="BY9" s="1022"/>
      <c r="BZ9" s="1022"/>
      <c r="CA9" s="1022"/>
      <c r="CB9" s="1022"/>
      <c r="CC9" s="1022"/>
      <c r="CD9" s="1022"/>
      <c r="CE9" s="1022"/>
      <c r="CF9" s="1022"/>
      <c r="CG9" s="1043"/>
      <c r="CH9" s="1018">
        <v>-11</v>
      </c>
      <c r="CI9" s="1019"/>
      <c r="CJ9" s="1019"/>
      <c r="CK9" s="1019"/>
      <c r="CL9" s="1020"/>
      <c r="CM9" s="1018">
        <v>-4</v>
      </c>
      <c r="CN9" s="1019"/>
      <c r="CO9" s="1019"/>
      <c r="CP9" s="1019"/>
      <c r="CQ9" s="1020"/>
      <c r="CR9" s="1018">
        <v>8</v>
      </c>
      <c r="CS9" s="1019"/>
      <c r="CT9" s="1019"/>
      <c r="CU9" s="1019"/>
      <c r="CV9" s="1020"/>
      <c r="CW9" s="1018" t="s">
        <v>621</v>
      </c>
      <c r="CX9" s="1019"/>
      <c r="CY9" s="1019"/>
      <c r="CZ9" s="1019"/>
      <c r="DA9" s="1020"/>
      <c r="DB9" s="1018" t="s">
        <v>530</v>
      </c>
      <c r="DC9" s="1019"/>
      <c r="DD9" s="1019"/>
      <c r="DE9" s="1019"/>
      <c r="DF9" s="1020"/>
      <c r="DG9" s="1018" t="s">
        <v>530</v>
      </c>
      <c r="DH9" s="1019"/>
      <c r="DI9" s="1019"/>
      <c r="DJ9" s="1019"/>
      <c r="DK9" s="1020"/>
      <c r="DL9" s="1018" t="s">
        <v>530</v>
      </c>
      <c r="DM9" s="1019"/>
      <c r="DN9" s="1019"/>
      <c r="DO9" s="1019"/>
      <c r="DP9" s="1020"/>
      <c r="DQ9" s="1018" t="s">
        <v>530</v>
      </c>
      <c r="DR9" s="1019"/>
      <c r="DS9" s="1019"/>
      <c r="DT9" s="1019"/>
      <c r="DU9" s="1020"/>
      <c r="DV9" s="1021"/>
      <c r="DW9" s="1022"/>
      <c r="DX9" s="1022"/>
      <c r="DY9" s="1022"/>
      <c r="DZ9" s="1023"/>
      <c r="EA9" s="230"/>
    </row>
    <row r="10" spans="1:131" s="231" customFormat="1" ht="26.25" customHeight="1" x14ac:dyDescent="0.15">
      <c r="A10" s="234">
        <v>4</v>
      </c>
      <c r="B10" s="1059" t="s">
        <v>397</v>
      </c>
      <c r="C10" s="1060"/>
      <c r="D10" s="1060"/>
      <c r="E10" s="1060"/>
      <c r="F10" s="1060"/>
      <c r="G10" s="1060"/>
      <c r="H10" s="1060"/>
      <c r="I10" s="1060"/>
      <c r="J10" s="1060"/>
      <c r="K10" s="1060"/>
      <c r="L10" s="1060"/>
      <c r="M10" s="1060"/>
      <c r="N10" s="1060"/>
      <c r="O10" s="1060"/>
      <c r="P10" s="1061"/>
      <c r="Q10" s="1067">
        <v>19</v>
      </c>
      <c r="R10" s="1068"/>
      <c r="S10" s="1068"/>
      <c r="T10" s="1068"/>
      <c r="U10" s="1068"/>
      <c r="V10" s="1068">
        <v>18</v>
      </c>
      <c r="W10" s="1068"/>
      <c r="X10" s="1068"/>
      <c r="Y10" s="1068"/>
      <c r="Z10" s="1068"/>
      <c r="AA10" s="1068">
        <v>1</v>
      </c>
      <c r="AB10" s="1068"/>
      <c r="AC10" s="1068"/>
      <c r="AD10" s="1068"/>
      <c r="AE10" s="1069"/>
      <c r="AF10" s="1064">
        <v>1</v>
      </c>
      <c r="AG10" s="1065"/>
      <c r="AH10" s="1065"/>
      <c r="AI10" s="1065"/>
      <c r="AJ10" s="1066"/>
      <c r="AK10" s="1109">
        <v>8</v>
      </c>
      <c r="AL10" s="1110"/>
      <c r="AM10" s="1110"/>
      <c r="AN10" s="1110"/>
      <c r="AO10" s="1110"/>
      <c r="AP10" s="1110">
        <v>16</v>
      </c>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t="s">
        <v>398</v>
      </c>
      <c r="C11" s="1060"/>
      <c r="D11" s="1060"/>
      <c r="E11" s="1060"/>
      <c r="F11" s="1060"/>
      <c r="G11" s="1060"/>
      <c r="H11" s="1060"/>
      <c r="I11" s="1060"/>
      <c r="J11" s="1060"/>
      <c r="K11" s="1060"/>
      <c r="L11" s="1060"/>
      <c r="M11" s="1060"/>
      <c r="N11" s="1060"/>
      <c r="O11" s="1060"/>
      <c r="P11" s="1061"/>
      <c r="Q11" s="1067">
        <v>16</v>
      </c>
      <c r="R11" s="1068"/>
      <c r="S11" s="1068"/>
      <c r="T11" s="1068"/>
      <c r="U11" s="1068"/>
      <c r="V11" s="1068">
        <v>15</v>
      </c>
      <c r="W11" s="1068"/>
      <c r="X11" s="1068"/>
      <c r="Y11" s="1068"/>
      <c r="Z11" s="1068"/>
      <c r="AA11" s="1068">
        <f t="shared" si="2"/>
        <v>1</v>
      </c>
      <c r="AB11" s="1068"/>
      <c r="AC11" s="1068"/>
      <c r="AD11" s="1068"/>
      <c r="AE11" s="1069"/>
      <c r="AF11" s="1064">
        <v>1</v>
      </c>
      <c r="AG11" s="1065"/>
      <c r="AH11" s="1065"/>
      <c r="AI11" s="1065"/>
      <c r="AJ11" s="1066"/>
      <c r="AK11" s="1109">
        <v>6</v>
      </c>
      <c r="AL11" s="1110"/>
      <c r="AM11" s="1110"/>
      <c r="AN11" s="1110"/>
      <c r="AO11" s="1110"/>
      <c r="AP11" s="1110">
        <v>15</v>
      </c>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t="s">
        <v>399</v>
      </c>
      <c r="C12" s="1060"/>
      <c r="D12" s="1060"/>
      <c r="E12" s="1060"/>
      <c r="F12" s="1060"/>
      <c r="G12" s="1060"/>
      <c r="H12" s="1060"/>
      <c r="I12" s="1060"/>
      <c r="J12" s="1060"/>
      <c r="K12" s="1060"/>
      <c r="L12" s="1060"/>
      <c r="M12" s="1060"/>
      <c r="N12" s="1060"/>
      <c r="O12" s="1060"/>
      <c r="P12" s="1061"/>
      <c r="Q12" s="1067">
        <v>21</v>
      </c>
      <c r="R12" s="1068"/>
      <c r="S12" s="1068"/>
      <c r="T12" s="1068"/>
      <c r="U12" s="1068"/>
      <c r="V12" s="1068">
        <v>21</v>
      </c>
      <c r="W12" s="1068"/>
      <c r="X12" s="1068"/>
      <c r="Y12" s="1068"/>
      <c r="Z12" s="1068"/>
      <c r="AA12" s="1068">
        <v>0</v>
      </c>
      <c r="AB12" s="1068"/>
      <c r="AC12" s="1068"/>
      <c r="AD12" s="1068"/>
      <c r="AE12" s="1069"/>
      <c r="AF12" s="1064">
        <v>0</v>
      </c>
      <c r="AG12" s="1065"/>
      <c r="AH12" s="1065"/>
      <c r="AI12" s="1065"/>
      <c r="AJ12" s="1066"/>
      <c r="AK12" s="1109">
        <v>8</v>
      </c>
      <c r="AL12" s="1110"/>
      <c r="AM12" s="1110"/>
      <c r="AN12" s="1110"/>
      <c r="AO12" s="1110"/>
      <c r="AP12" s="1110" t="s">
        <v>632</v>
      </c>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t="s">
        <v>400</v>
      </c>
      <c r="C13" s="1060"/>
      <c r="D13" s="1060"/>
      <c r="E13" s="1060"/>
      <c r="F13" s="1060"/>
      <c r="G13" s="1060"/>
      <c r="H13" s="1060"/>
      <c r="I13" s="1060"/>
      <c r="J13" s="1060"/>
      <c r="K13" s="1060"/>
      <c r="L13" s="1060"/>
      <c r="M13" s="1060"/>
      <c r="N13" s="1060"/>
      <c r="O13" s="1060"/>
      <c r="P13" s="1061"/>
      <c r="Q13" s="1067">
        <v>1</v>
      </c>
      <c r="R13" s="1068"/>
      <c r="S13" s="1068"/>
      <c r="T13" s="1068"/>
      <c r="U13" s="1068"/>
      <c r="V13" s="1068">
        <v>1</v>
      </c>
      <c r="W13" s="1068"/>
      <c r="X13" s="1068"/>
      <c r="Y13" s="1068"/>
      <c r="Z13" s="1068"/>
      <c r="AA13" s="1068">
        <f t="shared" si="2"/>
        <v>0</v>
      </c>
      <c r="AB13" s="1068"/>
      <c r="AC13" s="1068"/>
      <c r="AD13" s="1068"/>
      <c r="AE13" s="1069"/>
      <c r="AF13" s="1064">
        <v>0</v>
      </c>
      <c r="AG13" s="1065"/>
      <c r="AH13" s="1065"/>
      <c r="AI13" s="1065"/>
      <c r="AJ13" s="1066"/>
      <c r="AK13" s="1109">
        <v>1</v>
      </c>
      <c r="AL13" s="1110"/>
      <c r="AM13" s="1110"/>
      <c r="AN13" s="1110"/>
      <c r="AO13" s="1110"/>
      <c r="AP13" s="1110" t="s">
        <v>632</v>
      </c>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401</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402</v>
      </c>
      <c r="B23" s="966" t="s">
        <v>403</v>
      </c>
      <c r="C23" s="967"/>
      <c r="D23" s="967"/>
      <c r="E23" s="967"/>
      <c r="F23" s="967"/>
      <c r="G23" s="967"/>
      <c r="H23" s="967"/>
      <c r="I23" s="967"/>
      <c r="J23" s="967"/>
      <c r="K23" s="967"/>
      <c r="L23" s="967"/>
      <c r="M23" s="967"/>
      <c r="N23" s="967"/>
      <c r="O23" s="967"/>
      <c r="P23" s="977"/>
      <c r="Q23" s="1096">
        <v>14481</v>
      </c>
      <c r="R23" s="1090"/>
      <c r="S23" s="1090"/>
      <c r="T23" s="1090"/>
      <c r="U23" s="1090"/>
      <c r="V23" s="1090">
        <v>13983</v>
      </c>
      <c r="W23" s="1090"/>
      <c r="X23" s="1090"/>
      <c r="Y23" s="1090"/>
      <c r="Z23" s="1090"/>
      <c r="AA23" s="1090">
        <f>Q23-V23</f>
        <v>498</v>
      </c>
      <c r="AB23" s="1090"/>
      <c r="AC23" s="1090"/>
      <c r="AD23" s="1090"/>
      <c r="AE23" s="1097"/>
      <c r="AF23" s="1098">
        <v>485</v>
      </c>
      <c r="AG23" s="1090"/>
      <c r="AH23" s="1090"/>
      <c r="AI23" s="1090"/>
      <c r="AJ23" s="1099"/>
      <c r="AK23" s="1100"/>
      <c r="AL23" s="1101"/>
      <c r="AM23" s="1101"/>
      <c r="AN23" s="1101"/>
      <c r="AO23" s="1101"/>
      <c r="AP23" s="1090">
        <f>SUM(AP7:AT13)</f>
        <v>11282</v>
      </c>
      <c r="AQ23" s="1090"/>
      <c r="AR23" s="1090"/>
      <c r="AS23" s="1090"/>
      <c r="AT23" s="1090"/>
      <c r="AU23" s="1091"/>
      <c r="AV23" s="1091"/>
      <c r="AW23" s="1091"/>
      <c r="AX23" s="1091"/>
      <c r="AY23" s="1092"/>
      <c r="AZ23" s="1093" t="s">
        <v>128</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404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405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377</v>
      </c>
      <c r="B26" s="1025"/>
      <c r="C26" s="1025"/>
      <c r="D26" s="1025"/>
      <c r="E26" s="1025"/>
      <c r="F26" s="1025"/>
      <c r="G26" s="1025"/>
      <c r="H26" s="1025"/>
      <c r="I26" s="1025"/>
      <c r="J26" s="1025"/>
      <c r="K26" s="1025"/>
      <c r="L26" s="1025"/>
      <c r="M26" s="1025"/>
      <c r="N26" s="1025"/>
      <c r="O26" s="1025"/>
      <c r="P26" s="1026"/>
      <c r="Q26" s="1030" t="s">
        <v>406</v>
      </c>
      <c r="R26" s="1031"/>
      <c r="S26" s="1031"/>
      <c r="T26" s="1031"/>
      <c r="U26" s="1032"/>
      <c r="V26" s="1030" t="s">
        <v>407</v>
      </c>
      <c r="W26" s="1031"/>
      <c r="X26" s="1031"/>
      <c r="Y26" s="1031"/>
      <c r="Z26" s="1032"/>
      <c r="AA26" s="1030" t="s">
        <v>408</v>
      </c>
      <c r="AB26" s="1031"/>
      <c r="AC26" s="1031"/>
      <c r="AD26" s="1031"/>
      <c r="AE26" s="1031"/>
      <c r="AF26" s="1084" t="s">
        <v>409</v>
      </c>
      <c r="AG26" s="1037"/>
      <c r="AH26" s="1037"/>
      <c r="AI26" s="1037"/>
      <c r="AJ26" s="1085"/>
      <c r="AK26" s="1031" t="s">
        <v>410</v>
      </c>
      <c r="AL26" s="1031"/>
      <c r="AM26" s="1031"/>
      <c r="AN26" s="1031"/>
      <c r="AO26" s="1032"/>
      <c r="AP26" s="1030" t="s">
        <v>411</v>
      </c>
      <c r="AQ26" s="1031"/>
      <c r="AR26" s="1031"/>
      <c r="AS26" s="1031"/>
      <c r="AT26" s="1032"/>
      <c r="AU26" s="1030" t="s">
        <v>412</v>
      </c>
      <c r="AV26" s="1031"/>
      <c r="AW26" s="1031"/>
      <c r="AX26" s="1031"/>
      <c r="AY26" s="1032"/>
      <c r="AZ26" s="1030" t="s">
        <v>413</v>
      </c>
      <c r="BA26" s="1031"/>
      <c r="BB26" s="1031"/>
      <c r="BC26" s="1031"/>
      <c r="BD26" s="1032"/>
      <c r="BE26" s="1030" t="s">
        <v>384</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414</v>
      </c>
      <c r="C28" s="1077"/>
      <c r="D28" s="1077"/>
      <c r="E28" s="1077"/>
      <c r="F28" s="1077"/>
      <c r="G28" s="1077"/>
      <c r="H28" s="1077"/>
      <c r="I28" s="1077"/>
      <c r="J28" s="1077"/>
      <c r="K28" s="1077"/>
      <c r="L28" s="1077"/>
      <c r="M28" s="1077"/>
      <c r="N28" s="1077"/>
      <c r="O28" s="1077"/>
      <c r="P28" s="1078"/>
      <c r="Q28" s="1079">
        <v>1664</v>
      </c>
      <c r="R28" s="1080"/>
      <c r="S28" s="1080"/>
      <c r="T28" s="1080"/>
      <c r="U28" s="1080"/>
      <c r="V28" s="1080">
        <v>1606</v>
      </c>
      <c r="W28" s="1080"/>
      <c r="X28" s="1080"/>
      <c r="Y28" s="1080"/>
      <c r="Z28" s="1080"/>
      <c r="AA28" s="1080">
        <f>Q28-V28</f>
        <v>58</v>
      </c>
      <c r="AB28" s="1080"/>
      <c r="AC28" s="1080"/>
      <c r="AD28" s="1080"/>
      <c r="AE28" s="1081"/>
      <c r="AF28" s="1082">
        <v>58</v>
      </c>
      <c r="AG28" s="1080"/>
      <c r="AH28" s="1080"/>
      <c r="AI28" s="1080"/>
      <c r="AJ28" s="1083"/>
      <c r="AK28" s="1071">
        <v>153</v>
      </c>
      <c r="AL28" s="1072"/>
      <c r="AM28" s="1072"/>
      <c r="AN28" s="1072"/>
      <c r="AO28" s="1072"/>
      <c r="AP28" s="1072" t="s">
        <v>621</v>
      </c>
      <c r="AQ28" s="1072"/>
      <c r="AR28" s="1072"/>
      <c r="AS28" s="1072"/>
      <c r="AT28" s="1072"/>
      <c r="AU28" s="1072" t="s">
        <v>621</v>
      </c>
      <c r="AV28" s="1072"/>
      <c r="AW28" s="1072"/>
      <c r="AX28" s="1072"/>
      <c r="AY28" s="1072"/>
      <c r="AZ28" s="1073" t="s">
        <v>621</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415</v>
      </c>
      <c r="C29" s="1060"/>
      <c r="D29" s="1060"/>
      <c r="E29" s="1060"/>
      <c r="F29" s="1060"/>
      <c r="G29" s="1060"/>
      <c r="H29" s="1060"/>
      <c r="I29" s="1060"/>
      <c r="J29" s="1060"/>
      <c r="K29" s="1060"/>
      <c r="L29" s="1060"/>
      <c r="M29" s="1060"/>
      <c r="N29" s="1060"/>
      <c r="O29" s="1060"/>
      <c r="P29" s="1061"/>
      <c r="Q29" s="1067">
        <v>2501</v>
      </c>
      <c r="R29" s="1068"/>
      <c r="S29" s="1068"/>
      <c r="T29" s="1068"/>
      <c r="U29" s="1068"/>
      <c r="V29" s="1068">
        <v>2386</v>
      </c>
      <c r="W29" s="1068"/>
      <c r="X29" s="1068"/>
      <c r="Y29" s="1068"/>
      <c r="Z29" s="1068"/>
      <c r="AA29" s="1068">
        <f>Q29-V29</f>
        <v>115</v>
      </c>
      <c r="AB29" s="1068"/>
      <c r="AC29" s="1068"/>
      <c r="AD29" s="1068"/>
      <c r="AE29" s="1069"/>
      <c r="AF29" s="1064">
        <v>115</v>
      </c>
      <c r="AG29" s="1065"/>
      <c r="AH29" s="1065"/>
      <c r="AI29" s="1065"/>
      <c r="AJ29" s="1066"/>
      <c r="AK29" s="1009">
        <v>357</v>
      </c>
      <c r="AL29" s="1000"/>
      <c r="AM29" s="1000"/>
      <c r="AN29" s="1000"/>
      <c r="AO29" s="1000"/>
      <c r="AP29" s="1070" t="s">
        <v>621</v>
      </c>
      <c r="AQ29" s="1070"/>
      <c r="AR29" s="1070"/>
      <c r="AS29" s="1070"/>
      <c r="AT29" s="1070"/>
      <c r="AU29" s="1000" t="s">
        <v>621</v>
      </c>
      <c r="AV29" s="1000"/>
      <c r="AW29" s="1000"/>
      <c r="AX29" s="1000"/>
      <c r="AY29" s="1000"/>
      <c r="AZ29" s="1070" t="s">
        <v>621</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416</v>
      </c>
      <c r="C30" s="1060"/>
      <c r="D30" s="1060"/>
      <c r="E30" s="1060"/>
      <c r="F30" s="1060"/>
      <c r="G30" s="1060"/>
      <c r="H30" s="1060"/>
      <c r="I30" s="1060"/>
      <c r="J30" s="1060"/>
      <c r="K30" s="1060"/>
      <c r="L30" s="1060"/>
      <c r="M30" s="1060"/>
      <c r="N30" s="1060"/>
      <c r="O30" s="1060"/>
      <c r="P30" s="1061"/>
      <c r="Q30" s="1067">
        <v>12</v>
      </c>
      <c r="R30" s="1068"/>
      <c r="S30" s="1068"/>
      <c r="T30" s="1068"/>
      <c r="U30" s="1068"/>
      <c r="V30" s="1068">
        <v>12</v>
      </c>
      <c r="W30" s="1068"/>
      <c r="X30" s="1068"/>
      <c r="Y30" s="1068"/>
      <c r="Z30" s="1068"/>
      <c r="AA30" s="1068">
        <f t="shared" ref="AA30:AA37" si="3">Q30-V30</f>
        <v>0</v>
      </c>
      <c r="AB30" s="1068"/>
      <c r="AC30" s="1068"/>
      <c r="AD30" s="1068"/>
      <c r="AE30" s="1069"/>
      <c r="AF30" s="1064">
        <v>0</v>
      </c>
      <c r="AG30" s="1065"/>
      <c r="AH30" s="1065"/>
      <c r="AI30" s="1065"/>
      <c r="AJ30" s="1066"/>
      <c r="AK30" s="1009">
        <v>6</v>
      </c>
      <c r="AL30" s="1000"/>
      <c r="AM30" s="1000"/>
      <c r="AN30" s="1000"/>
      <c r="AO30" s="1000"/>
      <c r="AP30" s="1070" t="s">
        <v>621</v>
      </c>
      <c r="AQ30" s="1070"/>
      <c r="AR30" s="1070"/>
      <c r="AS30" s="1070"/>
      <c r="AT30" s="1070"/>
      <c r="AU30" s="1070" t="s">
        <v>621</v>
      </c>
      <c r="AV30" s="1070"/>
      <c r="AW30" s="1070"/>
      <c r="AX30" s="1070"/>
      <c r="AY30" s="1070"/>
      <c r="AZ30" s="1070" t="s">
        <v>621</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417</v>
      </c>
      <c r="C31" s="1060"/>
      <c r="D31" s="1060"/>
      <c r="E31" s="1060"/>
      <c r="F31" s="1060"/>
      <c r="G31" s="1060"/>
      <c r="H31" s="1060"/>
      <c r="I31" s="1060"/>
      <c r="J31" s="1060"/>
      <c r="K31" s="1060"/>
      <c r="L31" s="1060"/>
      <c r="M31" s="1060"/>
      <c r="N31" s="1060"/>
      <c r="O31" s="1060"/>
      <c r="P31" s="1061"/>
      <c r="Q31" s="1067">
        <v>221</v>
      </c>
      <c r="R31" s="1068"/>
      <c r="S31" s="1068"/>
      <c r="T31" s="1068"/>
      <c r="U31" s="1068"/>
      <c r="V31" s="1068">
        <v>218</v>
      </c>
      <c r="W31" s="1068"/>
      <c r="X31" s="1068"/>
      <c r="Y31" s="1068"/>
      <c r="Z31" s="1068"/>
      <c r="AA31" s="1068">
        <f t="shared" si="3"/>
        <v>3</v>
      </c>
      <c r="AB31" s="1068"/>
      <c r="AC31" s="1068"/>
      <c r="AD31" s="1068"/>
      <c r="AE31" s="1069"/>
      <c r="AF31" s="1064">
        <v>3</v>
      </c>
      <c r="AG31" s="1065"/>
      <c r="AH31" s="1065"/>
      <c r="AI31" s="1065"/>
      <c r="AJ31" s="1066"/>
      <c r="AK31" s="1009">
        <v>69</v>
      </c>
      <c r="AL31" s="1000"/>
      <c r="AM31" s="1000"/>
      <c r="AN31" s="1000"/>
      <c r="AO31" s="1000"/>
      <c r="AP31" s="1070" t="s">
        <v>621</v>
      </c>
      <c r="AQ31" s="1070"/>
      <c r="AR31" s="1070"/>
      <c r="AS31" s="1070"/>
      <c r="AT31" s="1070"/>
      <c r="AU31" s="1070" t="s">
        <v>621</v>
      </c>
      <c r="AV31" s="1070"/>
      <c r="AW31" s="1070"/>
      <c r="AX31" s="1070"/>
      <c r="AY31" s="1070"/>
      <c r="AZ31" s="1070" t="s">
        <v>621</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418</v>
      </c>
      <c r="C32" s="1060"/>
      <c r="D32" s="1060"/>
      <c r="E32" s="1060"/>
      <c r="F32" s="1060"/>
      <c r="G32" s="1060"/>
      <c r="H32" s="1060"/>
      <c r="I32" s="1060"/>
      <c r="J32" s="1060"/>
      <c r="K32" s="1060"/>
      <c r="L32" s="1060"/>
      <c r="M32" s="1060"/>
      <c r="N32" s="1060"/>
      <c r="O32" s="1060"/>
      <c r="P32" s="1061"/>
      <c r="Q32" s="1067">
        <v>7</v>
      </c>
      <c r="R32" s="1068"/>
      <c r="S32" s="1068"/>
      <c r="T32" s="1068"/>
      <c r="U32" s="1068"/>
      <c r="V32" s="1068">
        <v>7</v>
      </c>
      <c r="W32" s="1068"/>
      <c r="X32" s="1068"/>
      <c r="Y32" s="1068"/>
      <c r="Z32" s="1068"/>
      <c r="AA32" s="1068">
        <f t="shared" si="3"/>
        <v>0</v>
      </c>
      <c r="AB32" s="1068"/>
      <c r="AC32" s="1068"/>
      <c r="AD32" s="1068"/>
      <c r="AE32" s="1069"/>
      <c r="AF32" s="1064">
        <v>0</v>
      </c>
      <c r="AG32" s="1065"/>
      <c r="AH32" s="1065"/>
      <c r="AI32" s="1065"/>
      <c r="AJ32" s="1066"/>
      <c r="AK32" s="1000" t="s">
        <v>621</v>
      </c>
      <c r="AL32" s="1000"/>
      <c r="AM32" s="1000"/>
      <c r="AN32" s="1000"/>
      <c r="AO32" s="1000"/>
      <c r="AP32" s="1070" t="s">
        <v>621</v>
      </c>
      <c r="AQ32" s="1070"/>
      <c r="AR32" s="1070"/>
      <c r="AS32" s="1070"/>
      <c r="AT32" s="1070"/>
      <c r="AU32" s="1070" t="s">
        <v>621</v>
      </c>
      <c r="AV32" s="1070"/>
      <c r="AW32" s="1070"/>
      <c r="AX32" s="1070"/>
      <c r="AY32" s="1070"/>
      <c r="AZ32" s="1070" t="s">
        <v>621</v>
      </c>
      <c r="BA32" s="1070"/>
      <c r="BB32" s="1070"/>
      <c r="BC32" s="1070"/>
      <c r="BD32" s="1070"/>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419</v>
      </c>
      <c r="C33" s="1060"/>
      <c r="D33" s="1060"/>
      <c r="E33" s="1060"/>
      <c r="F33" s="1060"/>
      <c r="G33" s="1060"/>
      <c r="H33" s="1060"/>
      <c r="I33" s="1060"/>
      <c r="J33" s="1060"/>
      <c r="K33" s="1060"/>
      <c r="L33" s="1060"/>
      <c r="M33" s="1060"/>
      <c r="N33" s="1060"/>
      <c r="O33" s="1060"/>
      <c r="P33" s="1061"/>
      <c r="Q33" s="1067">
        <v>581</v>
      </c>
      <c r="R33" s="1068"/>
      <c r="S33" s="1068"/>
      <c r="T33" s="1068"/>
      <c r="U33" s="1068"/>
      <c r="V33" s="1068">
        <v>4</v>
      </c>
      <c r="W33" s="1068"/>
      <c r="X33" s="1068"/>
      <c r="Y33" s="1068"/>
      <c r="Z33" s="1068"/>
      <c r="AA33" s="1068">
        <f t="shared" si="3"/>
        <v>577</v>
      </c>
      <c r="AB33" s="1068"/>
      <c r="AC33" s="1068"/>
      <c r="AD33" s="1068"/>
      <c r="AE33" s="1069"/>
      <c r="AF33" s="1064">
        <v>577</v>
      </c>
      <c r="AG33" s="1065"/>
      <c r="AH33" s="1065"/>
      <c r="AI33" s="1065"/>
      <c r="AJ33" s="1066"/>
      <c r="AK33" s="1009">
        <v>342</v>
      </c>
      <c r="AL33" s="1000"/>
      <c r="AM33" s="1000"/>
      <c r="AN33" s="1000"/>
      <c r="AO33" s="1000"/>
      <c r="AP33" s="1000">
        <v>2127</v>
      </c>
      <c r="AQ33" s="1000"/>
      <c r="AR33" s="1000"/>
      <c r="AS33" s="1000"/>
      <c r="AT33" s="1000"/>
      <c r="AU33" s="1000">
        <v>1327</v>
      </c>
      <c r="AV33" s="1000"/>
      <c r="AW33" s="1000"/>
      <c r="AX33" s="1000"/>
      <c r="AY33" s="1000"/>
      <c r="AZ33" s="1070" t="s">
        <v>621</v>
      </c>
      <c r="BA33" s="1070"/>
      <c r="BB33" s="1070"/>
      <c r="BC33" s="1070"/>
      <c r="BD33" s="1070"/>
      <c r="BE33" s="1001" t="s">
        <v>420</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421</v>
      </c>
      <c r="C34" s="1060"/>
      <c r="D34" s="1060"/>
      <c r="E34" s="1060"/>
      <c r="F34" s="1060"/>
      <c r="G34" s="1060"/>
      <c r="H34" s="1060"/>
      <c r="I34" s="1060"/>
      <c r="J34" s="1060"/>
      <c r="K34" s="1060"/>
      <c r="L34" s="1060"/>
      <c r="M34" s="1060"/>
      <c r="N34" s="1060"/>
      <c r="O34" s="1060"/>
      <c r="P34" s="1061"/>
      <c r="Q34" s="1067">
        <v>129</v>
      </c>
      <c r="R34" s="1068"/>
      <c r="S34" s="1068"/>
      <c r="T34" s="1068"/>
      <c r="U34" s="1068"/>
      <c r="V34" s="1068">
        <v>121</v>
      </c>
      <c r="W34" s="1068"/>
      <c r="X34" s="1068"/>
      <c r="Y34" s="1068"/>
      <c r="Z34" s="1068"/>
      <c r="AA34" s="1068">
        <f t="shared" si="3"/>
        <v>8</v>
      </c>
      <c r="AB34" s="1068"/>
      <c r="AC34" s="1068"/>
      <c r="AD34" s="1068"/>
      <c r="AE34" s="1069"/>
      <c r="AF34" s="1064">
        <v>8</v>
      </c>
      <c r="AG34" s="1065"/>
      <c r="AH34" s="1065"/>
      <c r="AI34" s="1065"/>
      <c r="AJ34" s="1066"/>
      <c r="AK34" s="1009">
        <v>100</v>
      </c>
      <c r="AL34" s="1000"/>
      <c r="AM34" s="1000"/>
      <c r="AN34" s="1000"/>
      <c r="AO34" s="1000"/>
      <c r="AP34" s="1000">
        <v>446</v>
      </c>
      <c r="AQ34" s="1000"/>
      <c r="AR34" s="1000"/>
      <c r="AS34" s="1000"/>
      <c r="AT34" s="1000"/>
      <c r="AU34" s="1000">
        <v>398</v>
      </c>
      <c r="AV34" s="1000"/>
      <c r="AW34" s="1000"/>
      <c r="AX34" s="1000"/>
      <c r="AY34" s="1000"/>
      <c r="AZ34" s="1070" t="s">
        <v>621</v>
      </c>
      <c r="BA34" s="1070"/>
      <c r="BB34" s="1070"/>
      <c r="BC34" s="1070"/>
      <c r="BD34" s="1070"/>
      <c r="BE34" s="1001" t="s">
        <v>422</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t="s">
        <v>423</v>
      </c>
      <c r="C35" s="1060"/>
      <c r="D35" s="1060"/>
      <c r="E35" s="1060"/>
      <c r="F35" s="1060"/>
      <c r="G35" s="1060"/>
      <c r="H35" s="1060"/>
      <c r="I35" s="1060"/>
      <c r="J35" s="1060"/>
      <c r="K35" s="1060"/>
      <c r="L35" s="1060"/>
      <c r="M35" s="1060"/>
      <c r="N35" s="1060"/>
      <c r="O35" s="1060"/>
      <c r="P35" s="1061"/>
      <c r="Q35" s="1067">
        <v>528</v>
      </c>
      <c r="R35" s="1068"/>
      <c r="S35" s="1068"/>
      <c r="T35" s="1068"/>
      <c r="U35" s="1068"/>
      <c r="V35" s="1068">
        <v>510</v>
      </c>
      <c r="W35" s="1068"/>
      <c r="X35" s="1068"/>
      <c r="Y35" s="1068"/>
      <c r="Z35" s="1068"/>
      <c r="AA35" s="1068">
        <f t="shared" si="3"/>
        <v>18</v>
      </c>
      <c r="AB35" s="1068"/>
      <c r="AC35" s="1068"/>
      <c r="AD35" s="1068"/>
      <c r="AE35" s="1069"/>
      <c r="AF35" s="1064">
        <v>18</v>
      </c>
      <c r="AG35" s="1065"/>
      <c r="AH35" s="1065"/>
      <c r="AI35" s="1065"/>
      <c r="AJ35" s="1066"/>
      <c r="AK35" s="1009">
        <v>187</v>
      </c>
      <c r="AL35" s="1000"/>
      <c r="AM35" s="1000"/>
      <c r="AN35" s="1000"/>
      <c r="AO35" s="1000"/>
      <c r="AP35" s="1000">
        <v>1462</v>
      </c>
      <c r="AQ35" s="1000"/>
      <c r="AR35" s="1000"/>
      <c r="AS35" s="1000"/>
      <c r="AT35" s="1000"/>
      <c r="AU35" s="1000">
        <v>1240</v>
      </c>
      <c r="AV35" s="1000"/>
      <c r="AW35" s="1000"/>
      <c r="AX35" s="1000"/>
      <c r="AY35" s="1000"/>
      <c r="AZ35" s="1070" t="s">
        <v>621</v>
      </c>
      <c r="BA35" s="1070"/>
      <c r="BB35" s="1070"/>
      <c r="BC35" s="1070"/>
      <c r="BD35" s="1070"/>
      <c r="BE35" s="1001" t="s">
        <v>422</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t="s">
        <v>424</v>
      </c>
      <c r="C36" s="1060"/>
      <c r="D36" s="1060"/>
      <c r="E36" s="1060"/>
      <c r="F36" s="1060"/>
      <c r="G36" s="1060"/>
      <c r="H36" s="1060"/>
      <c r="I36" s="1060"/>
      <c r="J36" s="1060"/>
      <c r="K36" s="1060"/>
      <c r="L36" s="1060"/>
      <c r="M36" s="1060"/>
      <c r="N36" s="1060"/>
      <c r="O36" s="1060"/>
      <c r="P36" s="1061"/>
      <c r="Q36" s="1067">
        <v>307</v>
      </c>
      <c r="R36" s="1068"/>
      <c r="S36" s="1068"/>
      <c r="T36" s="1068"/>
      <c r="U36" s="1068"/>
      <c r="V36" s="1068">
        <v>286</v>
      </c>
      <c r="W36" s="1068"/>
      <c r="X36" s="1068"/>
      <c r="Y36" s="1068"/>
      <c r="Z36" s="1068"/>
      <c r="AA36" s="1068">
        <f t="shared" si="3"/>
        <v>21</v>
      </c>
      <c r="AB36" s="1068"/>
      <c r="AC36" s="1068"/>
      <c r="AD36" s="1068"/>
      <c r="AE36" s="1069"/>
      <c r="AF36" s="1064">
        <v>20</v>
      </c>
      <c r="AG36" s="1065"/>
      <c r="AH36" s="1065"/>
      <c r="AI36" s="1065"/>
      <c r="AJ36" s="1066"/>
      <c r="AK36" s="1009">
        <v>204</v>
      </c>
      <c r="AL36" s="1000"/>
      <c r="AM36" s="1000"/>
      <c r="AN36" s="1000"/>
      <c r="AO36" s="1000"/>
      <c r="AP36" s="1000">
        <v>1522</v>
      </c>
      <c r="AQ36" s="1000"/>
      <c r="AR36" s="1000"/>
      <c r="AS36" s="1000"/>
      <c r="AT36" s="1000"/>
      <c r="AU36" s="1000">
        <v>1249</v>
      </c>
      <c r="AV36" s="1000"/>
      <c r="AW36" s="1000"/>
      <c r="AX36" s="1000"/>
      <c r="AY36" s="1000"/>
      <c r="AZ36" s="1070" t="s">
        <v>621</v>
      </c>
      <c r="BA36" s="1070"/>
      <c r="BB36" s="1070"/>
      <c r="BC36" s="1070"/>
      <c r="BD36" s="1070"/>
      <c r="BE36" s="1001" t="s">
        <v>422</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t="s">
        <v>425</v>
      </c>
      <c r="C37" s="1060"/>
      <c r="D37" s="1060"/>
      <c r="E37" s="1060"/>
      <c r="F37" s="1060"/>
      <c r="G37" s="1060"/>
      <c r="H37" s="1060"/>
      <c r="I37" s="1060"/>
      <c r="J37" s="1060"/>
      <c r="K37" s="1060"/>
      <c r="L37" s="1060"/>
      <c r="M37" s="1060"/>
      <c r="N37" s="1060"/>
      <c r="O37" s="1060"/>
      <c r="P37" s="1061"/>
      <c r="Q37" s="1067">
        <v>20</v>
      </c>
      <c r="R37" s="1068"/>
      <c r="S37" s="1068"/>
      <c r="T37" s="1068"/>
      <c r="U37" s="1068"/>
      <c r="V37" s="1068">
        <v>14</v>
      </c>
      <c r="W37" s="1068"/>
      <c r="X37" s="1068"/>
      <c r="Y37" s="1068"/>
      <c r="Z37" s="1068"/>
      <c r="AA37" s="1068">
        <f t="shared" si="3"/>
        <v>6</v>
      </c>
      <c r="AB37" s="1068"/>
      <c r="AC37" s="1068"/>
      <c r="AD37" s="1068"/>
      <c r="AE37" s="1069"/>
      <c r="AF37" s="1064">
        <v>11</v>
      </c>
      <c r="AG37" s="1065"/>
      <c r="AH37" s="1065"/>
      <c r="AI37" s="1065"/>
      <c r="AJ37" s="1066"/>
      <c r="AK37" s="1000" t="s">
        <v>621</v>
      </c>
      <c r="AL37" s="1000"/>
      <c r="AM37" s="1000"/>
      <c r="AN37" s="1000"/>
      <c r="AO37" s="1000"/>
      <c r="AP37" s="1000">
        <v>2</v>
      </c>
      <c r="AQ37" s="1000"/>
      <c r="AR37" s="1000"/>
      <c r="AS37" s="1000"/>
      <c r="AT37" s="1000"/>
      <c r="AU37" s="1000">
        <v>0</v>
      </c>
      <c r="AV37" s="1000"/>
      <c r="AW37" s="1000"/>
      <c r="AX37" s="1000"/>
      <c r="AY37" s="1000"/>
      <c r="AZ37" s="1070" t="s">
        <v>621</v>
      </c>
      <c r="BA37" s="1070"/>
      <c r="BB37" s="1070"/>
      <c r="BC37" s="1070"/>
      <c r="BD37" s="1070"/>
      <c r="BE37" s="1001" t="s">
        <v>422</v>
      </c>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426</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402</v>
      </c>
      <c r="B63" s="966" t="s">
        <v>427</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810</v>
      </c>
      <c r="AG63" s="988"/>
      <c r="AH63" s="988"/>
      <c r="AI63" s="988"/>
      <c r="AJ63" s="1051"/>
      <c r="AK63" s="1052"/>
      <c r="AL63" s="992"/>
      <c r="AM63" s="992"/>
      <c r="AN63" s="992"/>
      <c r="AO63" s="992"/>
      <c r="AP63" s="988">
        <f>SUM(AP28:AT62)</f>
        <v>5559</v>
      </c>
      <c r="AQ63" s="988"/>
      <c r="AR63" s="988"/>
      <c r="AS63" s="988"/>
      <c r="AT63" s="988"/>
      <c r="AU63" s="988">
        <f>SUM(AU28:AY62)</f>
        <v>4214</v>
      </c>
      <c r="AV63" s="988"/>
      <c r="AW63" s="988"/>
      <c r="AX63" s="988"/>
      <c r="AY63" s="988"/>
      <c r="AZ63" s="1046"/>
      <c r="BA63" s="1046"/>
      <c r="BB63" s="1046"/>
      <c r="BC63" s="1046"/>
      <c r="BD63" s="1046"/>
      <c r="BE63" s="989"/>
      <c r="BF63" s="989"/>
      <c r="BG63" s="989"/>
      <c r="BH63" s="989"/>
      <c r="BI63" s="990"/>
      <c r="BJ63" s="1047" t="s">
        <v>128</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429</v>
      </c>
      <c r="B66" s="1025"/>
      <c r="C66" s="1025"/>
      <c r="D66" s="1025"/>
      <c r="E66" s="1025"/>
      <c r="F66" s="1025"/>
      <c r="G66" s="1025"/>
      <c r="H66" s="1025"/>
      <c r="I66" s="1025"/>
      <c r="J66" s="1025"/>
      <c r="K66" s="1025"/>
      <c r="L66" s="1025"/>
      <c r="M66" s="1025"/>
      <c r="N66" s="1025"/>
      <c r="O66" s="1025"/>
      <c r="P66" s="1026"/>
      <c r="Q66" s="1030" t="s">
        <v>406</v>
      </c>
      <c r="R66" s="1031"/>
      <c r="S66" s="1031"/>
      <c r="T66" s="1031"/>
      <c r="U66" s="1032"/>
      <c r="V66" s="1030" t="s">
        <v>430</v>
      </c>
      <c r="W66" s="1031"/>
      <c r="X66" s="1031"/>
      <c r="Y66" s="1031"/>
      <c r="Z66" s="1032"/>
      <c r="AA66" s="1030" t="s">
        <v>408</v>
      </c>
      <c r="AB66" s="1031"/>
      <c r="AC66" s="1031"/>
      <c r="AD66" s="1031"/>
      <c r="AE66" s="1032"/>
      <c r="AF66" s="1036" t="s">
        <v>431</v>
      </c>
      <c r="AG66" s="1037"/>
      <c r="AH66" s="1037"/>
      <c r="AI66" s="1037"/>
      <c r="AJ66" s="1038"/>
      <c r="AK66" s="1030" t="s">
        <v>410</v>
      </c>
      <c r="AL66" s="1025"/>
      <c r="AM66" s="1025"/>
      <c r="AN66" s="1025"/>
      <c r="AO66" s="1026"/>
      <c r="AP66" s="1030" t="s">
        <v>432</v>
      </c>
      <c r="AQ66" s="1031"/>
      <c r="AR66" s="1031"/>
      <c r="AS66" s="1031"/>
      <c r="AT66" s="1032"/>
      <c r="AU66" s="1030" t="s">
        <v>433</v>
      </c>
      <c r="AV66" s="1031"/>
      <c r="AW66" s="1031"/>
      <c r="AX66" s="1031"/>
      <c r="AY66" s="1032"/>
      <c r="AZ66" s="1030" t="s">
        <v>384</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600</v>
      </c>
      <c r="C68" s="1015"/>
      <c r="D68" s="1015"/>
      <c r="E68" s="1015"/>
      <c r="F68" s="1015"/>
      <c r="G68" s="1015"/>
      <c r="H68" s="1015"/>
      <c r="I68" s="1015"/>
      <c r="J68" s="1015"/>
      <c r="K68" s="1015"/>
      <c r="L68" s="1015"/>
      <c r="M68" s="1015"/>
      <c r="N68" s="1015"/>
      <c r="O68" s="1015"/>
      <c r="P68" s="1016"/>
      <c r="Q68" s="1017">
        <v>162</v>
      </c>
      <c r="R68" s="1011"/>
      <c r="S68" s="1011"/>
      <c r="T68" s="1011"/>
      <c r="U68" s="1011"/>
      <c r="V68" s="1011">
        <v>158</v>
      </c>
      <c r="W68" s="1011"/>
      <c r="X68" s="1011"/>
      <c r="Y68" s="1011"/>
      <c r="Z68" s="1011"/>
      <c r="AA68" s="1011">
        <f t="shared" ref="AA68:AA76" si="4">Q68-V68</f>
        <v>4</v>
      </c>
      <c r="AB68" s="1011"/>
      <c r="AC68" s="1011"/>
      <c r="AD68" s="1011"/>
      <c r="AE68" s="1011"/>
      <c r="AF68" s="1011">
        <v>4</v>
      </c>
      <c r="AG68" s="1011"/>
      <c r="AH68" s="1011"/>
      <c r="AI68" s="1011"/>
      <c r="AJ68" s="1011"/>
      <c r="AK68" s="1011">
        <v>7</v>
      </c>
      <c r="AL68" s="1011"/>
      <c r="AM68" s="1011"/>
      <c r="AN68" s="1011"/>
      <c r="AO68" s="1011"/>
      <c r="AP68" s="1011" t="s">
        <v>623</v>
      </c>
      <c r="AQ68" s="1011"/>
      <c r="AR68" s="1011"/>
      <c r="AS68" s="1011"/>
      <c r="AT68" s="1011"/>
      <c r="AU68" s="1011" t="s">
        <v>623</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601</v>
      </c>
      <c r="C69" s="1004"/>
      <c r="D69" s="1004"/>
      <c r="E69" s="1004"/>
      <c r="F69" s="1004"/>
      <c r="G69" s="1004"/>
      <c r="H69" s="1004"/>
      <c r="I69" s="1004"/>
      <c r="J69" s="1004"/>
      <c r="K69" s="1004"/>
      <c r="L69" s="1004"/>
      <c r="M69" s="1004"/>
      <c r="N69" s="1004"/>
      <c r="O69" s="1004"/>
      <c r="P69" s="1005"/>
      <c r="Q69" s="1006">
        <v>21</v>
      </c>
      <c r="R69" s="1000"/>
      <c r="S69" s="1000"/>
      <c r="T69" s="1000"/>
      <c r="U69" s="1000"/>
      <c r="V69" s="1000">
        <v>20</v>
      </c>
      <c r="W69" s="1000"/>
      <c r="X69" s="1000"/>
      <c r="Y69" s="1000"/>
      <c r="Z69" s="1000"/>
      <c r="AA69" s="1000">
        <f t="shared" si="4"/>
        <v>1</v>
      </c>
      <c r="AB69" s="1000"/>
      <c r="AC69" s="1000"/>
      <c r="AD69" s="1000"/>
      <c r="AE69" s="1000"/>
      <c r="AF69" s="1000">
        <v>1</v>
      </c>
      <c r="AG69" s="1000"/>
      <c r="AH69" s="1000"/>
      <c r="AI69" s="1000"/>
      <c r="AJ69" s="1000"/>
      <c r="AK69" s="1000" t="s">
        <v>623</v>
      </c>
      <c r="AL69" s="1000"/>
      <c r="AM69" s="1000"/>
      <c r="AN69" s="1000"/>
      <c r="AO69" s="1000"/>
      <c r="AP69" s="1010" t="s">
        <v>623</v>
      </c>
      <c r="AQ69" s="1008"/>
      <c r="AR69" s="1008"/>
      <c r="AS69" s="1008"/>
      <c r="AT69" s="1009"/>
      <c r="AU69" s="1010" t="s">
        <v>623</v>
      </c>
      <c r="AV69" s="1008"/>
      <c r="AW69" s="1008"/>
      <c r="AX69" s="1008"/>
      <c r="AY69" s="1009"/>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602</v>
      </c>
      <c r="C70" s="1004"/>
      <c r="D70" s="1004"/>
      <c r="E70" s="1004"/>
      <c r="F70" s="1004"/>
      <c r="G70" s="1004"/>
      <c r="H70" s="1004"/>
      <c r="I70" s="1004"/>
      <c r="J70" s="1004"/>
      <c r="K70" s="1004"/>
      <c r="L70" s="1004"/>
      <c r="M70" s="1004"/>
      <c r="N70" s="1004"/>
      <c r="O70" s="1004"/>
      <c r="P70" s="1005"/>
      <c r="Q70" s="1006">
        <v>293</v>
      </c>
      <c r="R70" s="1000"/>
      <c r="S70" s="1000"/>
      <c r="T70" s="1000"/>
      <c r="U70" s="1000"/>
      <c r="V70" s="1000">
        <v>253</v>
      </c>
      <c r="W70" s="1000"/>
      <c r="X70" s="1000"/>
      <c r="Y70" s="1000"/>
      <c r="Z70" s="1000"/>
      <c r="AA70" s="1000">
        <f t="shared" si="4"/>
        <v>40</v>
      </c>
      <c r="AB70" s="1000"/>
      <c r="AC70" s="1000"/>
      <c r="AD70" s="1000"/>
      <c r="AE70" s="1000"/>
      <c r="AF70" s="1000">
        <v>40</v>
      </c>
      <c r="AG70" s="1000"/>
      <c r="AH70" s="1000"/>
      <c r="AI70" s="1000"/>
      <c r="AJ70" s="1000"/>
      <c r="AK70" s="1000" t="s">
        <v>623</v>
      </c>
      <c r="AL70" s="1000"/>
      <c r="AM70" s="1000"/>
      <c r="AN70" s="1000"/>
      <c r="AO70" s="1000"/>
      <c r="AP70" s="1000">
        <v>27</v>
      </c>
      <c r="AQ70" s="1000"/>
      <c r="AR70" s="1000"/>
      <c r="AS70" s="1000"/>
      <c r="AT70" s="1000"/>
      <c r="AU70" s="1010">
        <v>15</v>
      </c>
      <c r="AV70" s="1008"/>
      <c r="AW70" s="1008"/>
      <c r="AX70" s="1008"/>
      <c r="AY70" s="1009"/>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603</v>
      </c>
      <c r="C71" s="1004"/>
      <c r="D71" s="1004"/>
      <c r="E71" s="1004"/>
      <c r="F71" s="1004"/>
      <c r="G71" s="1004"/>
      <c r="H71" s="1004"/>
      <c r="I71" s="1004"/>
      <c r="J71" s="1004"/>
      <c r="K71" s="1004"/>
      <c r="L71" s="1004"/>
      <c r="M71" s="1004"/>
      <c r="N71" s="1004"/>
      <c r="O71" s="1004"/>
      <c r="P71" s="1005"/>
      <c r="Q71" s="1006">
        <v>16</v>
      </c>
      <c r="R71" s="1000"/>
      <c r="S71" s="1000"/>
      <c r="T71" s="1000"/>
      <c r="U71" s="1000"/>
      <c r="V71" s="1000">
        <v>14</v>
      </c>
      <c r="W71" s="1000"/>
      <c r="X71" s="1000"/>
      <c r="Y71" s="1000"/>
      <c r="Z71" s="1000"/>
      <c r="AA71" s="1000">
        <f t="shared" si="4"/>
        <v>2</v>
      </c>
      <c r="AB71" s="1000"/>
      <c r="AC71" s="1000"/>
      <c r="AD71" s="1000"/>
      <c r="AE71" s="1000"/>
      <c r="AF71" s="1000">
        <v>2</v>
      </c>
      <c r="AG71" s="1000"/>
      <c r="AH71" s="1000"/>
      <c r="AI71" s="1000"/>
      <c r="AJ71" s="1000"/>
      <c r="AK71" s="1000" t="s">
        <v>623</v>
      </c>
      <c r="AL71" s="1000"/>
      <c r="AM71" s="1000"/>
      <c r="AN71" s="1000"/>
      <c r="AO71" s="1000"/>
      <c r="AP71" s="1000" t="s">
        <v>623</v>
      </c>
      <c r="AQ71" s="1000"/>
      <c r="AR71" s="1000"/>
      <c r="AS71" s="1000"/>
      <c r="AT71" s="1000"/>
      <c r="AU71" s="1010" t="s">
        <v>623</v>
      </c>
      <c r="AV71" s="1008"/>
      <c r="AW71" s="1008"/>
      <c r="AX71" s="1008"/>
      <c r="AY71" s="1009"/>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604</v>
      </c>
      <c r="C72" s="1004"/>
      <c r="D72" s="1004"/>
      <c r="E72" s="1004"/>
      <c r="F72" s="1004"/>
      <c r="G72" s="1004"/>
      <c r="H72" s="1004"/>
      <c r="I72" s="1004"/>
      <c r="J72" s="1004"/>
      <c r="K72" s="1004"/>
      <c r="L72" s="1004"/>
      <c r="M72" s="1004"/>
      <c r="N72" s="1004"/>
      <c r="O72" s="1004"/>
      <c r="P72" s="1005"/>
      <c r="Q72" s="1006">
        <v>35</v>
      </c>
      <c r="R72" s="1000"/>
      <c r="S72" s="1000"/>
      <c r="T72" s="1000"/>
      <c r="U72" s="1000"/>
      <c r="V72" s="1000">
        <v>29</v>
      </c>
      <c r="W72" s="1000"/>
      <c r="X72" s="1000"/>
      <c r="Y72" s="1000"/>
      <c r="Z72" s="1000"/>
      <c r="AA72" s="1000">
        <f t="shared" si="4"/>
        <v>6</v>
      </c>
      <c r="AB72" s="1000"/>
      <c r="AC72" s="1000"/>
      <c r="AD72" s="1000"/>
      <c r="AE72" s="1000"/>
      <c r="AF72" s="1000">
        <v>6</v>
      </c>
      <c r="AG72" s="1000"/>
      <c r="AH72" s="1000"/>
      <c r="AI72" s="1000"/>
      <c r="AJ72" s="1000"/>
      <c r="AK72" s="1000" t="s">
        <v>623</v>
      </c>
      <c r="AL72" s="1000"/>
      <c r="AM72" s="1000"/>
      <c r="AN72" s="1000"/>
      <c r="AO72" s="1000"/>
      <c r="AP72" s="1000" t="s">
        <v>623</v>
      </c>
      <c r="AQ72" s="1000"/>
      <c r="AR72" s="1000"/>
      <c r="AS72" s="1000"/>
      <c r="AT72" s="1000"/>
      <c r="AU72" s="1000" t="s">
        <v>623</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605</v>
      </c>
      <c r="C73" s="1004"/>
      <c r="D73" s="1004"/>
      <c r="E73" s="1004"/>
      <c r="F73" s="1004"/>
      <c r="G73" s="1004"/>
      <c r="H73" s="1004"/>
      <c r="I73" s="1004"/>
      <c r="J73" s="1004"/>
      <c r="K73" s="1004"/>
      <c r="L73" s="1004"/>
      <c r="M73" s="1004"/>
      <c r="N73" s="1004"/>
      <c r="O73" s="1004"/>
      <c r="P73" s="1005"/>
      <c r="Q73" s="1006">
        <v>10</v>
      </c>
      <c r="R73" s="1000"/>
      <c r="S73" s="1000"/>
      <c r="T73" s="1000"/>
      <c r="U73" s="1000"/>
      <c r="V73" s="1000">
        <v>2</v>
      </c>
      <c r="W73" s="1000"/>
      <c r="X73" s="1000"/>
      <c r="Y73" s="1000"/>
      <c r="Z73" s="1000"/>
      <c r="AA73" s="1000">
        <f t="shared" si="4"/>
        <v>8</v>
      </c>
      <c r="AB73" s="1000"/>
      <c r="AC73" s="1000"/>
      <c r="AD73" s="1000"/>
      <c r="AE73" s="1000"/>
      <c r="AF73" s="1000">
        <v>8</v>
      </c>
      <c r="AG73" s="1000"/>
      <c r="AH73" s="1000"/>
      <c r="AI73" s="1000"/>
      <c r="AJ73" s="1000"/>
      <c r="AK73" s="1000" t="s">
        <v>623</v>
      </c>
      <c r="AL73" s="1000"/>
      <c r="AM73" s="1000"/>
      <c r="AN73" s="1000"/>
      <c r="AO73" s="1000"/>
      <c r="AP73" s="1000" t="s">
        <v>623</v>
      </c>
      <c r="AQ73" s="1000"/>
      <c r="AR73" s="1000"/>
      <c r="AS73" s="1000"/>
      <c r="AT73" s="1000"/>
      <c r="AU73" s="1000" t="s">
        <v>623</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606</v>
      </c>
      <c r="C74" s="1004"/>
      <c r="D74" s="1004"/>
      <c r="E74" s="1004"/>
      <c r="F74" s="1004"/>
      <c r="G74" s="1004"/>
      <c r="H74" s="1004"/>
      <c r="I74" s="1004"/>
      <c r="J74" s="1004"/>
      <c r="K74" s="1004"/>
      <c r="L74" s="1004"/>
      <c r="M74" s="1004"/>
      <c r="N74" s="1004"/>
      <c r="O74" s="1004"/>
      <c r="P74" s="1005"/>
      <c r="Q74" s="1006">
        <v>1823</v>
      </c>
      <c r="R74" s="1000"/>
      <c r="S74" s="1000"/>
      <c r="T74" s="1000"/>
      <c r="U74" s="1000"/>
      <c r="V74" s="1000">
        <v>1763</v>
      </c>
      <c r="W74" s="1000"/>
      <c r="X74" s="1000"/>
      <c r="Y74" s="1000"/>
      <c r="Z74" s="1000"/>
      <c r="AA74" s="1000">
        <f t="shared" si="4"/>
        <v>60</v>
      </c>
      <c r="AB74" s="1000"/>
      <c r="AC74" s="1000"/>
      <c r="AD74" s="1000"/>
      <c r="AE74" s="1000"/>
      <c r="AF74" s="1000">
        <v>60</v>
      </c>
      <c r="AG74" s="1000"/>
      <c r="AH74" s="1000"/>
      <c r="AI74" s="1000"/>
      <c r="AJ74" s="1000"/>
      <c r="AK74" s="1000" t="s">
        <v>623</v>
      </c>
      <c r="AL74" s="1000"/>
      <c r="AM74" s="1000"/>
      <c r="AN74" s="1000"/>
      <c r="AO74" s="1000"/>
      <c r="AP74" s="1000">
        <v>6297</v>
      </c>
      <c r="AQ74" s="1000"/>
      <c r="AR74" s="1000"/>
      <c r="AS74" s="1000"/>
      <c r="AT74" s="1000"/>
      <c r="AU74" s="1000">
        <v>614</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607</v>
      </c>
      <c r="C75" s="1004"/>
      <c r="D75" s="1004"/>
      <c r="E75" s="1004"/>
      <c r="F75" s="1004"/>
      <c r="G75" s="1004"/>
      <c r="H75" s="1004"/>
      <c r="I75" s="1004"/>
      <c r="J75" s="1004"/>
      <c r="K75" s="1004"/>
      <c r="L75" s="1004"/>
      <c r="M75" s="1004"/>
      <c r="N75" s="1004"/>
      <c r="O75" s="1004"/>
      <c r="P75" s="1005"/>
      <c r="Q75" s="1007">
        <v>495</v>
      </c>
      <c r="R75" s="1008"/>
      <c r="S75" s="1008"/>
      <c r="T75" s="1008"/>
      <c r="U75" s="1009"/>
      <c r="V75" s="1010">
        <v>436</v>
      </c>
      <c r="W75" s="1008"/>
      <c r="X75" s="1008"/>
      <c r="Y75" s="1008"/>
      <c r="Z75" s="1009"/>
      <c r="AA75" s="1000">
        <f t="shared" si="4"/>
        <v>59</v>
      </c>
      <c r="AB75" s="1000"/>
      <c r="AC75" s="1000"/>
      <c r="AD75" s="1000"/>
      <c r="AE75" s="1000"/>
      <c r="AF75" s="1010">
        <v>59</v>
      </c>
      <c r="AG75" s="1008"/>
      <c r="AH75" s="1008"/>
      <c r="AI75" s="1008"/>
      <c r="AJ75" s="1009"/>
      <c r="AK75" s="1000" t="s">
        <v>623</v>
      </c>
      <c r="AL75" s="1000"/>
      <c r="AM75" s="1000"/>
      <c r="AN75" s="1000"/>
      <c r="AO75" s="1000"/>
      <c r="AP75" s="1010">
        <v>2232</v>
      </c>
      <c r="AQ75" s="1008"/>
      <c r="AR75" s="1008"/>
      <c r="AS75" s="1008"/>
      <c r="AT75" s="1009"/>
      <c r="AU75" s="1010">
        <v>114</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608</v>
      </c>
      <c r="C76" s="1004"/>
      <c r="D76" s="1004"/>
      <c r="E76" s="1004"/>
      <c r="F76" s="1004"/>
      <c r="G76" s="1004"/>
      <c r="H76" s="1004"/>
      <c r="I76" s="1004"/>
      <c r="J76" s="1004"/>
      <c r="K76" s="1004"/>
      <c r="L76" s="1004"/>
      <c r="M76" s="1004"/>
      <c r="N76" s="1004"/>
      <c r="O76" s="1004"/>
      <c r="P76" s="1005"/>
      <c r="Q76" s="1007">
        <v>3455</v>
      </c>
      <c r="R76" s="1008"/>
      <c r="S76" s="1008"/>
      <c r="T76" s="1008"/>
      <c r="U76" s="1009"/>
      <c r="V76" s="1010">
        <v>3336</v>
      </c>
      <c r="W76" s="1008"/>
      <c r="X76" s="1008"/>
      <c r="Y76" s="1008"/>
      <c r="Z76" s="1009"/>
      <c r="AA76" s="1000">
        <f t="shared" si="4"/>
        <v>119</v>
      </c>
      <c r="AB76" s="1000"/>
      <c r="AC76" s="1000"/>
      <c r="AD76" s="1000"/>
      <c r="AE76" s="1000"/>
      <c r="AF76" s="1010">
        <v>119</v>
      </c>
      <c r="AG76" s="1008"/>
      <c r="AH76" s="1008"/>
      <c r="AI76" s="1008"/>
      <c r="AJ76" s="1009"/>
      <c r="AK76" s="1010">
        <v>3</v>
      </c>
      <c r="AL76" s="1008"/>
      <c r="AM76" s="1008"/>
      <c r="AN76" s="1008"/>
      <c r="AO76" s="1009"/>
      <c r="AP76" s="1010">
        <v>2000</v>
      </c>
      <c r="AQ76" s="1008"/>
      <c r="AR76" s="1008"/>
      <c r="AS76" s="1008"/>
      <c r="AT76" s="1009"/>
      <c r="AU76" s="1010">
        <v>162</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609</v>
      </c>
      <c r="C77" s="1004"/>
      <c r="D77" s="1004"/>
      <c r="E77" s="1004"/>
      <c r="F77" s="1004"/>
      <c r="G77" s="1004"/>
      <c r="H77" s="1004"/>
      <c r="I77" s="1004"/>
      <c r="J77" s="1004"/>
      <c r="K77" s="1004"/>
      <c r="L77" s="1004"/>
      <c r="M77" s="1004"/>
      <c r="N77" s="1004"/>
      <c r="O77" s="1004"/>
      <c r="P77" s="1005"/>
      <c r="Q77" s="1007">
        <v>110</v>
      </c>
      <c r="R77" s="1008"/>
      <c r="S77" s="1008"/>
      <c r="T77" s="1008"/>
      <c r="U77" s="1009"/>
      <c r="V77" s="1010">
        <v>90</v>
      </c>
      <c r="W77" s="1008"/>
      <c r="X77" s="1008"/>
      <c r="Y77" s="1008"/>
      <c r="Z77" s="1009"/>
      <c r="AA77" s="1010">
        <f>Q77-V77</f>
        <v>20</v>
      </c>
      <c r="AB77" s="1008"/>
      <c r="AC77" s="1008"/>
      <c r="AD77" s="1008"/>
      <c r="AE77" s="1009"/>
      <c r="AF77" s="1010">
        <v>20</v>
      </c>
      <c r="AG77" s="1008"/>
      <c r="AH77" s="1008"/>
      <c r="AI77" s="1008"/>
      <c r="AJ77" s="1009"/>
      <c r="AK77" s="1000" t="s">
        <v>621</v>
      </c>
      <c r="AL77" s="1000"/>
      <c r="AM77" s="1000"/>
      <c r="AN77" s="1000"/>
      <c r="AO77" s="1000"/>
      <c r="AP77" s="1000" t="s">
        <v>621</v>
      </c>
      <c r="AQ77" s="1000"/>
      <c r="AR77" s="1000"/>
      <c r="AS77" s="1000"/>
      <c r="AT77" s="1000"/>
      <c r="AU77" s="1000" t="s">
        <v>621</v>
      </c>
      <c r="AV77" s="1000"/>
      <c r="AW77" s="1000"/>
      <c r="AX77" s="1000"/>
      <c r="AY77" s="1000"/>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610</v>
      </c>
      <c r="C78" s="1004" t="s">
        <v>610</v>
      </c>
      <c r="D78" s="1004" t="s">
        <v>610</v>
      </c>
      <c r="E78" s="1004" t="s">
        <v>610</v>
      </c>
      <c r="F78" s="1004" t="s">
        <v>610</v>
      </c>
      <c r="G78" s="1004" t="s">
        <v>610</v>
      </c>
      <c r="H78" s="1004" t="s">
        <v>610</v>
      </c>
      <c r="I78" s="1004" t="s">
        <v>610</v>
      </c>
      <c r="J78" s="1004" t="s">
        <v>610</v>
      </c>
      <c r="K78" s="1004" t="s">
        <v>610</v>
      </c>
      <c r="L78" s="1004" t="s">
        <v>610</v>
      </c>
      <c r="M78" s="1004" t="s">
        <v>610</v>
      </c>
      <c r="N78" s="1004" t="s">
        <v>610</v>
      </c>
      <c r="O78" s="1004" t="s">
        <v>610</v>
      </c>
      <c r="P78" s="1005" t="s">
        <v>610</v>
      </c>
      <c r="Q78" s="1006">
        <v>6390</v>
      </c>
      <c r="R78" s="1000"/>
      <c r="S78" s="1000"/>
      <c r="T78" s="1000"/>
      <c r="U78" s="1000"/>
      <c r="V78" s="1000">
        <v>6838</v>
      </c>
      <c r="W78" s="1000"/>
      <c r="X78" s="1000"/>
      <c r="Y78" s="1000"/>
      <c r="Z78" s="1000"/>
      <c r="AA78" s="1000">
        <f>Q78-V78</f>
        <v>-448</v>
      </c>
      <c r="AB78" s="1000"/>
      <c r="AC78" s="1000"/>
      <c r="AD78" s="1000"/>
      <c r="AE78" s="1000"/>
      <c r="AF78" s="1000">
        <v>3444</v>
      </c>
      <c r="AG78" s="1000"/>
      <c r="AH78" s="1000"/>
      <c r="AI78" s="1000"/>
      <c r="AJ78" s="1000"/>
      <c r="AK78" s="1000">
        <v>0</v>
      </c>
      <c r="AL78" s="1000"/>
      <c r="AM78" s="1000"/>
      <c r="AN78" s="1000"/>
      <c r="AO78" s="1000"/>
      <c r="AP78" s="1000">
        <v>19401</v>
      </c>
      <c r="AQ78" s="1000"/>
      <c r="AR78" s="1000"/>
      <c r="AS78" s="1000"/>
      <c r="AT78" s="1000"/>
      <c r="AU78" s="1000">
        <v>2</v>
      </c>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t="s">
        <v>611</v>
      </c>
      <c r="C79" s="1004" t="s">
        <v>611</v>
      </c>
      <c r="D79" s="1004" t="s">
        <v>611</v>
      </c>
      <c r="E79" s="1004" t="s">
        <v>611</v>
      </c>
      <c r="F79" s="1004" t="s">
        <v>611</v>
      </c>
      <c r="G79" s="1004" t="s">
        <v>611</v>
      </c>
      <c r="H79" s="1004" t="s">
        <v>611</v>
      </c>
      <c r="I79" s="1004" t="s">
        <v>611</v>
      </c>
      <c r="J79" s="1004" t="s">
        <v>611</v>
      </c>
      <c r="K79" s="1004" t="s">
        <v>611</v>
      </c>
      <c r="L79" s="1004" t="s">
        <v>611</v>
      </c>
      <c r="M79" s="1004" t="s">
        <v>611</v>
      </c>
      <c r="N79" s="1004" t="s">
        <v>611</v>
      </c>
      <c r="O79" s="1004" t="s">
        <v>611</v>
      </c>
      <c r="P79" s="1005" t="s">
        <v>611</v>
      </c>
      <c r="Q79" s="1006">
        <v>78</v>
      </c>
      <c r="R79" s="1000"/>
      <c r="S79" s="1000"/>
      <c r="T79" s="1000"/>
      <c r="U79" s="1000"/>
      <c r="V79" s="1000">
        <v>74</v>
      </c>
      <c r="W79" s="1000"/>
      <c r="X79" s="1000"/>
      <c r="Y79" s="1000"/>
      <c r="Z79" s="1000"/>
      <c r="AA79" s="1000">
        <f>Q79-V79</f>
        <v>4</v>
      </c>
      <c r="AB79" s="1000"/>
      <c r="AC79" s="1000"/>
      <c r="AD79" s="1000"/>
      <c r="AE79" s="1000"/>
      <c r="AF79" s="1000">
        <v>4</v>
      </c>
      <c r="AG79" s="1000"/>
      <c r="AH79" s="1000"/>
      <c r="AI79" s="1000"/>
      <c r="AJ79" s="1000"/>
      <c r="AK79" s="1000">
        <v>0</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t="s">
        <v>612</v>
      </c>
      <c r="C80" s="1004" t="s">
        <v>612</v>
      </c>
      <c r="D80" s="1004" t="s">
        <v>612</v>
      </c>
      <c r="E80" s="1004" t="s">
        <v>612</v>
      </c>
      <c r="F80" s="1004" t="s">
        <v>612</v>
      </c>
      <c r="G80" s="1004" t="s">
        <v>612</v>
      </c>
      <c r="H80" s="1004" t="s">
        <v>612</v>
      </c>
      <c r="I80" s="1004" t="s">
        <v>612</v>
      </c>
      <c r="J80" s="1004" t="s">
        <v>612</v>
      </c>
      <c r="K80" s="1004" t="s">
        <v>612</v>
      </c>
      <c r="L80" s="1004" t="s">
        <v>612</v>
      </c>
      <c r="M80" s="1004" t="s">
        <v>612</v>
      </c>
      <c r="N80" s="1004" t="s">
        <v>612</v>
      </c>
      <c r="O80" s="1004" t="s">
        <v>612</v>
      </c>
      <c r="P80" s="1005" t="s">
        <v>612</v>
      </c>
      <c r="Q80" s="1006">
        <v>287333</v>
      </c>
      <c r="R80" s="1000"/>
      <c r="S80" s="1000"/>
      <c r="T80" s="1000"/>
      <c r="U80" s="1000"/>
      <c r="V80" s="1000">
        <v>287319</v>
      </c>
      <c r="W80" s="1000"/>
      <c r="X80" s="1000"/>
      <c r="Y80" s="1000"/>
      <c r="Z80" s="1000"/>
      <c r="AA80" s="1000">
        <v>13</v>
      </c>
      <c r="AB80" s="1000"/>
      <c r="AC80" s="1000"/>
      <c r="AD80" s="1000"/>
      <c r="AE80" s="1000"/>
      <c r="AF80" s="1000">
        <v>13</v>
      </c>
      <c r="AG80" s="1000"/>
      <c r="AH80" s="1000"/>
      <c r="AI80" s="1000"/>
      <c r="AJ80" s="1000"/>
      <c r="AK80" s="1000">
        <v>11126</v>
      </c>
      <c r="AL80" s="1000"/>
      <c r="AM80" s="1000"/>
      <c r="AN80" s="1000"/>
      <c r="AO80" s="1000"/>
      <c r="AP80" s="1000">
        <v>0</v>
      </c>
      <c r="AQ80" s="1000"/>
      <c r="AR80" s="1000"/>
      <c r="AS80" s="1000"/>
      <c r="AT80" s="1000"/>
      <c r="AU80" s="1000">
        <v>0</v>
      </c>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t="s">
        <v>613</v>
      </c>
      <c r="C81" s="1004" t="s">
        <v>613</v>
      </c>
      <c r="D81" s="1004" t="s">
        <v>613</v>
      </c>
      <c r="E81" s="1004" t="s">
        <v>613</v>
      </c>
      <c r="F81" s="1004" t="s">
        <v>613</v>
      </c>
      <c r="G81" s="1004" t="s">
        <v>613</v>
      </c>
      <c r="H81" s="1004" t="s">
        <v>613</v>
      </c>
      <c r="I81" s="1004" t="s">
        <v>613</v>
      </c>
      <c r="J81" s="1004" t="s">
        <v>613</v>
      </c>
      <c r="K81" s="1004" t="s">
        <v>613</v>
      </c>
      <c r="L81" s="1004" t="s">
        <v>613</v>
      </c>
      <c r="M81" s="1004" t="s">
        <v>613</v>
      </c>
      <c r="N81" s="1004" t="s">
        <v>613</v>
      </c>
      <c r="O81" s="1004" t="s">
        <v>613</v>
      </c>
      <c r="P81" s="1005" t="s">
        <v>613</v>
      </c>
      <c r="Q81" s="1006">
        <v>6793</v>
      </c>
      <c r="R81" s="1000"/>
      <c r="S81" s="1000"/>
      <c r="T81" s="1000"/>
      <c r="U81" s="1000"/>
      <c r="V81" s="1000">
        <v>6562</v>
      </c>
      <c r="W81" s="1000"/>
      <c r="X81" s="1000"/>
      <c r="Y81" s="1000"/>
      <c r="Z81" s="1000"/>
      <c r="AA81" s="1000">
        <f t="shared" ref="AA81:AA86" si="5">Q81-V81</f>
        <v>231</v>
      </c>
      <c r="AB81" s="1000"/>
      <c r="AC81" s="1000"/>
      <c r="AD81" s="1000"/>
      <c r="AE81" s="1000"/>
      <c r="AF81" s="1000">
        <v>231</v>
      </c>
      <c r="AG81" s="1000"/>
      <c r="AH81" s="1000"/>
      <c r="AI81" s="1000"/>
      <c r="AJ81" s="1000"/>
      <c r="AK81" s="1000">
        <v>318</v>
      </c>
      <c r="AL81" s="1000"/>
      <c r="AM81" s="1000"/>
      <c r="AN81" s="1000"/>
      <c r="AO81" s="1000"/>
      <c r="AP81" s="1000" t="s">
        <v>621</v>
      </c>
      <c r="AQ81" s="1000"/>
      <c r="AR81" s="1000"/>
      <c r="AS81" s="1000"/>
      <c r="AT81" s="1000"/>
      <c r="AU81" s="1000" t="s">
        <v>621</v>
      </c>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t="s">
        <v>614</v>
      </c>
      <c r="C82" s="1004" t="s">
        <v>614</v>
      </c>
      <c r="D82" s="1004" t="s">
        <v>614</v>
      </c>
      <c r="E82" s="1004" t="s">
        <v>614</v>
      </c>
      <c r="F82" s="1004" t="s">
        <v>614</v>
      </c>
      <c r="G82" s="1004" t="s">
        <v>614</v>
      </c>
      <c r="H82" s="1004" t="s">
        <v>614</v>
      </c>
      <c r="I82" s="1004" t="s">
        <v>614</v>
      </c>
      <c r="J82" s="1004" t="s">
        <v>614</v>
      </c>
      <c r="K82" s="1004" t="s">
        <v>614</v>
      </c>
      <c r="L82" s="1004" t="s">
        <v>614</v>
      </c>
      <c r="M82" s="1004" t="s">
        <v>614</v>
      </c>
      <c r="N82" s="1004" t="s">
        <v>614</v>
      </c>
      <c r="O82" s="1004" t="s">
        <v>614</v>
      </c>
      <c r="P82" s="1005" t="s">
        <v>614</v>
      </c>
      <c r="Q82" s="1006">
        <v>975</v>
      </c>
      <c r="R82" s="1000"/>
      <c r="S82" s="1000"/>
      <c r="T82" s="1000"/>
      <c r="U82" s="1000"/>
      <c r="V82" s="1000">
        <v>756</v>
      </c>
      <c r="W82" s="1000"/>
      <c r="X82" s="1000"/>
      <c r="Y82" s="1000"/>
      <c r="Z82" s="1000"/>
      <c r="AA82" s="1000">
        <f t="shared" si="5"/>
        <v>219</v>
      </c>
      <c r="AB82" s="1000"/>
      <c r="AC82" s="1000"/>
      <c r="AD82" s="1000"/>
      <c r="AE82" s="1000"/>
      <c r="AF82" s="1000">
        <v>219</v>
      </c>
      <c r="AG82" s="1000"/>
      <c r="AH82" s="1000"/>
      <c r="AI82" s="1000"/>
      <c r="AJ82" s="1000"/>
      <c r="AK82" s="1000" t="s">
        <v>621</v>
      </c>
      <c r="AL82" s="1000"/>
      <c r="AM82" s="1000"/>
      <c r="AN82" s="1000"/>
      <c r="AO82" s="1000"/>
      <c r="AP82" s="1000" t="s">
        <v>621</v>
      </c>
      <c r="AQ82" s="1000"/>
      <c r="AR82" s="1000"/>
      <c r="AS82" s="1000"/>
      <c r="AT82" s="1000"/>
      <c r="AU82" s="1000" t="s">
        <v>621</v>
      </c>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t="s">
        <v>615</v>
      </c>
      <c r="C83" s="1004" t="s">
        <v>616</v>
      </c>
      <c r="D83" s="1004" t="s">
        <v>616</v>
      </c>
      <c r="E83" s="1004" t="s">
        <v>616</v>
      </c>
      <c r="F83" s="1004" t="s">
        <v>616</v>
      </c>
      <c r="G83" s="1004" t="s">
        <v>616</v>
      </c>
      <c r="H83" s="1004" t="s">
        <v>616</v>
      </c>
      <c r="I83" s="1004" t="s">
        <v>616</v>
      </c>
      <c r="J83" s="1004" t="s">
        <v>616</v>
      </c>
      <c r="K83" s="1004" t="s">
        <v>616</v>
      </c>
      <c r="L83" s="1004" t="s">
        <v>616</v>
      </c>
      <c r="M83" s="1004" t="s">
        <v>616</v>
      </c>
      <c r="N83" s="1004" t="s">
        <v>616</v>
      </c>
      <c r="O83" s="1004" t="s">
        <v>616</v>
      </c>
      <c r="P83" s="1005" t="s">
        <v>616</v>
      </c>
      <c r="Q83" s="1006">
        <v>11</v>
      </c>
      <c r="R83" s="1000"/>
      <c r="S83" s="1000"/>
      <c r="T83" s="1000"/>
      <c r="U83" s="1000"/>
      <c r="V83" s="1000">
        <v>11</v>
      </c>
      <c r="W83" s="1000"/>
      <c r="X83" s="1000"/>
      <c r="Y83" s="1000"/>
      <c r="Z83" s="1000"/>
      <c r="AA83" s="1000">
        <f t="shared" si="5"/>
        <v>0</v>
      </c>
      <c r="AB83" s="1000"/>
      <c r="AC83" s="1000"/>
      <c r="AD83" s="1000"/>
      <c r="AE83" s="1000"/>
      <c r="AF83" s="1000">
        <v>0</v>
      </c>
      <c r="AG83" s="1000"/>
      <c r="AH83" s="1000"/>
      <c r="AI83" s="1000"/>
      <c r="AJ83" s="1000"/>
      <c r="AK83" s="1000" t="s">
        <v>621</v>
      </c>
      <c r="AL83" s="1000"/>
      <c r="AM83" s="1000"/>
      <c r="AN83" s="1000"/>
      <c r="AO83" s="1000"/>
      <c r="AP83" s="1000" t="s">
        <v>621</v>
      </c>
      <c r="AQ83" s="1000"/>
      <c r="AR83" s="1000"/>
      <c r="AS83" s="1000"/>
      <c r="AT83" s="1000"/>
      <c r="AU83" s="1000" t="s">
        <v>621</v>
      </c>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t="s">
        <v>617</v>
      </c>
      <c r="C84" s="1004" t="s">
        <v>618</v>
      </c>
      <c r="D84" s="1004" t="s">
        <v>618</v>
      </c>
      <c r="E84" s="1004" t="s">
        <v>618</v>
      </c>
      <c r="F84" s="1004" t="s">
        <v>618</v>
      </c>
      <c r="G84" s="1004" t="s">
        <v>618</v>
      </c>
      <c r="H84" s="1004" t="s">
        <v>618</v>
      </c>
      <c r="I84" s="1004" t="s">
        <v>618</v>
      </c>
      <c r="J84" s="1004" t="s">
        <v>618</v>
      </c>
      <c r="K84" s="1004" t="s">
        <v>618</v>
      </c>
      <c r="L84" s="1004" t="s">
        <v>618</v>
      </c>
      <c r="M84" s="1004" t="s">
        <v>618</v>
      </c>
      <c r="N84" s="1004" t="s">
        <v>618</v>
      </c>
      <c r="O84" s="1004" t="s">
        <v>618</v>
      </c>
      <c r="P84" s="1005" t="s">
        <v>618</v>
      </c>
      <c r="Q84" s="1006">
        <v>236</v>
      </c>
      <c r="R84" s="1000"/>
      <c r="S84" s="1000"/>
      <c r="T84" s="1000"/>
      <c r="U84" s="1000"/>
      <c r="V84" s="1000">
        <v>232</v>
      </c>
      <c r="W84" s="1000"/>
      <c r="X84" s="1000"/>
      <c r="Y84" s="1000"/>
      <c r="Z84" s="1000"/>
      <c r="AA84" s="1000">
        <f t="shared" si="5"/>
        <v>4</v>
      </c>
      <c r="AB84" s="1000"/>
      <c r="AC84" s="1000"/>
      <c r="AD84" s="1000"/>
      <c r="AE84" s="1000"/>
      <c r="AF84" s="1000">
        <v>4</v>
      </c>
      <c r="AG84" s="1000"/>
      <c r="AH84" s="1000"/>
      <c r="AI84" s="1000"/>
      <c r="AJ84" s="1000"/>
      <c r="AK84" s="1000">
        <v>229</v>
      </c>
      <c r="AL84" s="1000"/>
      <c r="AM84" s="1000"/>
      <c r="AN84" s="1000"/>
      <c r="AO84" s="1000"/>
      <c r="AP84" s="1000" t="s">
        <v>621</v>
      </c>
      <c r="AQ84" s="1000"/>
      <c r="AR84" s="1000"/>
      <c r="AS84" s="1000"/>
      <c r="AT84" s="1000"/>
      <c r="AU84" s="1000" t="s">
        <v>621</v>
      </c>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t="s">
        <v>619</v>
      </c>
      <c r="C85" s="1004" t="s">
        <v>619</v>
      </c>
      <c r="D85" s="1004" t="s">
        <v>619</v>
      </c>
      <c r="E85" s="1004" t="s">
        <v>619</v>
      </c>
      <c r="F85" s="1004" t="s">
        <v>619</v>
      </c>
      <c r="G85" s="1004" t="s">
        <v>619</v>
      </c>
      <c r="H85" s="1004" t="s">
        <v>619</v>
      </c>
      <c r="I85" s="1004" t="s">
        <v>619</v>
      </c>
      <c r="J85" s="1004" t="s">
        <v>619</v>
      </c>
      <c r="K85" s="1004" t="s">
        <v>619</v>
      </c>
      <c r="L85" s="1004" t="s">
        <v>619</v>
      </c>
      <c r="M85" s="1004" t="s">
        <v>619</v>
      </c>
      <c r="N85" s="1004" t="s">
        <v>619</v>
      </c>
      <c r="O85" s="1004" t="s">
        <v>619</v>
      </c>
      <c r="P85" s="1005" t="s">
        <v>619</v>
      </c>
      <c r="Q85" s="1006">
        <v>107</v>
      </c>
      <c r="R85" s="1000"/>
      <c r="S85" s="1000"/>
      <c r="T85" s="1000"/>
      <c r="U85" s="1000"/>
      <c r="V85" s="1000">
        <v>85</v>
      </c>
      <c r="W85" s="1000"/>
      <c r="X85" s="1000"/>
      <c r="Y85" s="1000"/>
      <c r="Z85" s="1000"/>
      <c r="AA85" s="1000">
        <f t="shared" si="5"/>
        <v>22</v>
      </c>
      <c r="AB85" s="1000"/>
      <c r="AC85" s="1000"/>
      <c r="AD85" s="1000"/>
      <c r="AE85" s="1000"/>
      <c r="AF85" s="1000">
        <v>22</v>
      </c>
      <c r="AG85" s="1000"/>
      <c r="AH85" s="1000"/>
      <c r="AI85" s="1000"/>
      <c r="AJ85" s="1000"/>
      <c r="AK85" s="1000">
        <v>33</v>
      </c>
      <c r="AL85" s="1000"/>
      <c r="AM85" s="1000"/>
      <c r="AN85" s="1000"/>
      <c r="AO85" s="1000"/>
      <c r="AP85" s="1000" t="s">
        <v>621</v>
      </c>
      <c r="AQ85" s="1000"/>
      <c r="AR85" s="1000"/>
      <c r="AS85" s="1000"/>
      <c r="AT85" s="1000"/>
      <c r="AU85" s="1000" t="s">
        <v>621</v>
      </c>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t="s">
        <v>620</v>
      </c>
      <c r="C86" s="1004" t="s">
        <v>619</v>
      </c>
      <c r="D86" s="1004" t="s">
        <v>619</v>
      </c>
      <c r="E86" s="1004" t="s">
        <v>619</v>
      </c>
      <c r="F86" s="1004" t="s">
        <v>619</v>
      </c>
      <c r="G86" s="1004" t="s">
        <v>619</v>
      </c>
      <c r="H86" s="1004" t="s">
        <v>619</v>
      </c>
      <c r="I86" s="1004" t="s">
        <v>619</v>
      </c>
      <c r="J86" s="1004" t="s">
        <v>619</v>
      </c>
      <c r="K86" s="1004" t="s">
        <v>619</v>
      </c>
      <c r="L86" s="1004" t="s">
        <v>619</v>
      </c>
      <c r="M86" s="1004" t="s">
        <v>619</v>
      </c>
      <c r="N86" s="1004" t="s">
        <v>619</v>
      </c>
      <c r="O86" s="1004" t="s">
        <v>619</v>
      </c>
      <c r="P86" s="1005" t="s">
        <v>619</v>
      </c>
      <c r="Q86" s="1006">
        <v>331</v>
      </c>
      <c r="R86" s="1000"/>
      <c r="S86" s="1000"/>
      <c r="T86" s="1000"/>
      <c r="U86" s="1000"/>
      <c r="V86" s="1000">
        <v>298</v>
      </c>
      <c r="W86" s="1000"/>
      <c r="X86" s="1000"/>
      <c r="Y86" s="1000"/>
      <c r="Z86" s="1000"/>
      <c r="AA86" s="1000">
        <f t="shared" si="5"/>
        <v>33</v>
      </c>
      <c r="AB86" s="1000"/>
      <c r="AC86" s="1000"/>
      <c r="AD86" s="1000"/>
      <c r="AE86" s="1000"/>
      <c r="AF86" s="1000">
        <v>34</v>
      </c>
      <c r="AG86" s="1000"/>
      <c r="AH86" s="1000"/>
      <c r="AI86" s="1000"/>
      <c r="AJ86" s="1000"/>
      <c r="AK86" s="1000" t="s">
        <v>622</v>
      </c>
      <c r="AL86" s="1000"/>
      <c r="AM86" s="1000"/>
      <c r="AN86" s="1000"/>
      <c r="AO86" s="1000"/>
      <c r="AP86" s="1000" t="s">
        <v>622</v>
      </c>
      <c r="AQ86" s="1000"/>
      <c r="AR86" s="1000"/>
      <c r="AS86" s="1000"/>
      <c r="AT86" s="1000"/>
      <c r="AU86" s="1000" t="s">
        <v>622</v>
      </c>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402</v>
      </c>
      <c r="B88" s="966" t="s">
        <v>434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f>SUM(AF68:AJ87)</f>
        <v>4290</v>
      </c>
      <c r="AG88" s="988"/>
      <c r="AH88" s="988"/>
      <c r="AI88" s="988"/>
      <c r="AJ88" s="988"/>
      <c r="AK88" s="992"/>
      <c r="AL88" s="992"/>
      <c r="AM88" s="992"/>
      <c r="AN88" s="992"/>
      <c r="AO88" s="992"/>
      <c r="AP88" s="988">
        <f>SUM(AP68:AT87)</f>
        <v>29957</v>
      </c>
      <c r="AQ88" s="988"/>
      <c r="AR88" s="988"/>
      <c r="AS88" s="988"/>
      <c r="AT88" s="988"/>
      <c r="AU88" s="988">
        <f>SUM(AU68:AY87)</f>
        <v>907</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402</v>
      </c>
      <c r="BR102" s="966" t="s">
        <v>435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f>SUM(CR7:CV88)</f>
        <v>18</v>
      </c>
      <c r="CS102" s="982"/>
      <c r="CT102" s="982"/>
      <c r="CU102" s="982"/>
      <c r="CV102" s="983"/>
      <c r="CW102" s="981">
        <f>SUM(CW7:DA88)</f>
        <v>9</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440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442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443</v>
      </c>
      <c r="AB109" s="925"/>
      <c r="AC109" s="925"/>
      <c r="AD109" s="925"/>
      <c r="AE109" s="926"/>
      <c r="AF109" s="927" t="s">
        <v>444</v>
      </c>
      <c r="AG109" s="925"/>
      <c r="AH109" s="925"/>
      <c r="AI109" s="925"/>
      <c r="AJ109" s="926"/>
      <c r="AK109" s="927" t="s">
        <v>311</v>
      </c>
      <c r="AL109" s="925"/>
      <c r="AM109" s="925"/>
      <c r="AN109" s="925"/>
      <c r="AO109" s="926"/>
      <c r="AP109" s="927" t="s">
        <v>445</v>
      </c>
      <c r="AQ109" s="925"/>
      <c r="AR109" s="925"/>
      <c r="AS109" s="925"/>
      <c r="AT109" s="958"/>
      <c r="AU109" s="924" t="s">
        <v>442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443</v>
      </c>
      <c r="BR109" s="925"/>
      <c r="BS109" s="925"/>
      <c r="BT109" s="925"/>
      <c r="BU109" s="926"/>
      <c r="BV109" s="927" t="s">
        <v>444</v>
      </c>
      <c r="BW109" s="925"/>
      <c r="BX109" s="925"/>
      <c r="BY109" s="925"/>
      <c r="BZ109" s="926"/>
      <c r="CA109" s="927" t="s">
        <v>311</v>
      </c>
      <c r="CB109" s="925"/>
      <c r="CC109" s="925"/>
      <c r="CD109" s="925"/>
      <c r="CE109" s="926"/>
      <c r="CF109" s="965" t="s">
        <v>445</v>
      </c>
      <c r="CG109" s="965"/>
      <c r="CH109" s="965"/>
      <c r="CI109" s="965"/>
      <c r="CJ109" s="965"/>
      <c r="CK109" s="927" t="s">
        <v>446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443</v>
      </c>
      <c r="DH109" s="925"/>
      <c r="DI109" s="925"/>
      <c r="DJ109" s="925"/>
      <c r="DK109" s="926"/>
      <c r="DL109" s="927" t="s">
        <v>444</v>
      </c>
      <c r="DM109" s="925"/>
      <c r="DN109" s="925"/>
      <c r="DO109" s="925"/>
      <c r="DP109" s="926"/>
      <c r="DQ109" s="927" t="s">
        <v>311</v>
      </c>
      <c r="DR109" s="925"/>
      <c r="DS109" s="925"/>
      <c r="DT109" s="925"/>
      <c r="DU109" s="926"/>
      <c r="DV109" s="927" t="s">
        <v>445</v>
      </c>
      <c r="DW109" s="925"/>
      <c r="DX109" s="925"/>
      <c r="DY109" s="925"/>
      <c r="DZ109" s="958"/>
    </row>
    <row r="110" spans="1:131" s="226" customFormat="1" ht="26.25" customHeight="1" x14ac:dyDescent="0.15">
      <c r="A110" s="836" t="s">
        <v>447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1261996</v>
      </c>
      <c r="AB110" s="918"/>
      <c r="AC110" s="918"/>
      <c r="AD110" s="918"/>
      <c r="AE110" s="919"/>
      <c r="AF110" s="920">
        <v>1232316</v>
      </c>
      <c r="AG110" s="918"/>
      <c r="AH110" s="918"/>
      <c r="AI110" s="918"/>
      <c r="AJ110" s="919"/>
      <c r="AK110" s="920">
        <v>1468151</v>
      </c>
      <c r="AL110" s="918"/>
      <c r="AM110" s="918"/>
      <c r="AN110" s="918"/>
      <c r="AO110" s="919"/>
      <c r="AP110" s="921">
        <v>24.5</v>
      </c>
      <c r="AQ110" s="922"/>
      <c r="AR110" s="922"/>
      <c r="AS110" s="922"/>
      <c r="AT110" s="923"/>
      <c r="AU110" s="959" t="s">
        <v>73</v>
      </c>
      <c r="AV110" s="960"/>
      <c r="AW110" s="960"/>
      <c r="AX110" s="960"/>
      <c r="AY110" s="960"/>
      <c r="AZ110" s="889" t="s">
        <v>448</v>
      </c>
      <c r="BA110" s="837"/>
      <c r="BB110" s="837"/>
      <c r="BC110" s="837"/>
      <c r="BD110" s="837"/>
      <c r="BE110" s="837"/>
      <c r="BF110" s="837"/>
      <c r="BG110" s="837"/>
      <c r="BH110" s="837"/>
      <c r="BI110" s="837"/>
      <c r="BJ110" s="837"/>
      <c r="BK110" s="837"/>
      <c r="BL110" s="837"/>
      <c r="BM110" s="837"/>
      <c r="BN110" s="837"/>
      <c r="BO110" s="837"/>
      <c r="BP110" s="838"/>
      <c r="BQ110" s="890">
        <v>11403827</v>
      </c>
      <c r="BR110" s="871"/>
      <c r="BS110" s="871"/>
      <c r="BT110" s="871"/>
      <c r="BU110" s="871"/>
      <c r="BV110" s="871">
        <v>12014088</v>
      </c>
      <c r="BW110" s="871"/>
      <c r="BX110" s="871"/>
      <c r="BY110" s="871"/>
      <c r="BZ110" s="871"/>
      <c r="CA110" s="871">
        <v>11281870</v>
      </c>
      <c r="CB110" s="871"/>
      <c r="CC110" s="871"/>
      <c r="CD110" s="871"/>
      <c r="CE110" s="871"/>
      <c r="CF110" s="895">
        <v>188.1</v>
      </c>
      <c r="CG110" s="896"/>
      <c r="CH110" s="896"/>
      <c r="CI110" s="896"/>
      <c r="CJ110" s="896"/>
      <c r="CK110" s="955" t="s">
        <v>449</v>
      </c>
      <c r="CL110" s="848"/>
      <c r="CM110" s="889" t="s">
        <v>450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128</v>
      </c>
      <c r="DH110" s="871"/>
      <c r="DI110" s="871"/>
      <c r="DJ110" s="871"/>
      <c r="DK110" s="871"/>
      <c r="DL110" s="871" t="s">
        <v>128</v>
      </c>
      <c r="DM110" s="871"/>
      <c r="DN110" s="871"/>
      <c r="DO110" s="871"/>
      <c r="DP110" s="871"/>
      <c r="DQ110" s="871" t="s">
        <v>451</v>
      </c>
      <c r="DR110" s="871"/>
      <c r="DS110" s="871"/>
      <c r="DT110" s="871"/>
      <c r="DU110" s="871"/>
      <c r="DV110" s="872" t="s">
        <v>451</v>
      </c>
      <c r="DW110" s="872"/>
      <c r="DX110" s="872"/>
      <c r="DY110" s="872"/>
      <c r="DZ110" s="873"/>
    </row>
    <row r="111" spans="1:131" s="226" customFormat="1" ht="26.25" customHeight="1" x14ac:dyDescent="0.15">
      <c r="A111" s="803" t="s">
        <v>452</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128</v>
      </c>
      <c r="AB111" s="948"/>
      <c r="AC111" s="948"/>
      <c r="AD111" s="948"/>
      <c r="AE111" s="949"/>
      <c r="AF111" s="950" t="s">
        <v>451</v>
      </c>
      <c r="AG111" s="948"/>
      <c r="AH111" s="948"/>
      <c r="AI111" s="948"/>
      <c r="AJ111" s="949"/>
      <c r="AK111" s="950" t="s">
        <v>128</v>
      </c>
      <c r="AL111" s="948"/>
      <c r="AM111" s="948"/>
      <c r="AN111" s="948"/>
      <c r="AO111" s="949"/>
      <c r="AP111" s="951" t="s">
        <v>451</v>
      </c>
      <c r="AQ111" s="952"/>
      <c r="AR111" s="952"/>
      <c r="AS111" s="952"/>
      <c r="AT111" s="953"/>
      <c r="AU111" s="961"/>
      <c r="AV111" s="962"/>
      <c r="AW111" s="962"/>
      <c r="AX111" s="962"/>
      <c r="AY111" s="962"/>
      <c r="AZ111" s="844" t="s">
        <v>453</v>
      </c>
      <c r="BA111" s="781"/>
      <c r="BB111" s="781"/>
      <c r="BC111" s="781"/>
      <c r="BD111" s="781"/>
      <c r="BE111" s="781"/>
      <c r="BF111" s="781"/>
      <c r="BG111" s="781"/>
      <c r="BH111" s="781"/>
      <c r="BI111" s="781"/>
      <c r="BJ111" s="781"/>
      <c r="BK111" s="781"/>
      <c r="BL111" s="781"/>
      <c r="BM111" s="781"/>
      <c r="BN111" s="781"/>
      <c r="BO111" s="781"/>
      <c r="BP111" s="782"/>
      <c r="BQ111" s="845">
        <v>56090</v>
      </c>
      <c r="BR111" s="846"/>
      <c r="BS111" s="846"/>
      <c r="BT111" s="846"/>
      <c r="BU111" s="846"/>
      <c r="BV111" s="846">
        <v>42418</v>
      </c>
      <c r="BW111" s="846"/>
      <c r="BX111" s="846"/>
      <c r="BY111" s="846"/>
      <c r="BZ111" s="846"/>
      <c r="CA111" s="846">
        <v>34469</v>
      </c>
      <c r="CB111" s="846"/>
      <c r="CC111" s="846"/>
      <c r="CD111" s="846"/>
      <c r="CE111" s="846"/>
      <c r="CF111" s="904">
        <v>0.6</v>
      </c>
      <c r="CG111" s="905"/>
      <c r="CH111" s="905"/>
      <c r="CI111" s="905"/>
      <c r="CJ111" s="905"/>
      <c r="CK111" s="956"/>
      <c r="CL111" s="850"/>
      <c r="CM111" s="844" t="s">
        <v>454</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451</v>
      </c>
      <c r="DH111" s="846"/>
      <c r="DI111" s="846"/>
      <c r="DJ111" s="846"/>
      <c r="DK111" s="846"/>
      <c r="DL111" s="846" t="s">
        <v>128</v>
      </c>
      <c r="DM111" s="846"/>
      <c r="DN111" s="846"/>
      <c r="DO111" s="846"/>
      <c r="DP111" s="846"/>
      <c r="DQ111" s="846" t="s">
        <v>455</v>
      </c>
      <c r="DR111" s="846"/>
      <c r="DS111" s="846"/>
      <c r="DT111" s="846"/>
      <c r="DU111" s="846"/>
      <c r="DV111" s="823" t="s">
        <v>451</v>
      </c>
      <c r="DW111" s="823"/>
      <c r="DX111" s="823"/>
      <c r="DY111" s="823"/>
      <c r="DZ111" s="824"/>
    </row>
    <row r="112" spans="1:131" s="226" customFormat="1" ht="26.25" customHeight="1" x14ac:dyDescent="0.15">
      <c r="A112" s="941" t="s">
        <v>456</v>
      </c>
      <c r="B112" s="942"/>
      <c r="C112" s="781" t="s">
        <v>457</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451</v>
      </c>
      <c r="AB112" s="809"/>
      <c r="AC112" s="809"/>
      <c r="AD112" s="809"/>
      <c r="AE112" s="810"/>
      <c r="AF112" s="811" t="s">
        <v>128</v>
      </c>
      <c r="AG112" s="809"/>
      <c r="AH112" s="809"/>
      <c r="AI112" s="809"/>
      <c r="AJ112" s="810"/>
      <c r="AK112" s="811" t="s">
        <v>451</v>
      </c>
      <c r="AL112" s="809"/>
      <c r="AM112" s="809"/>
      <c r="AN112" s="809"/>
      <c r="AO112" s="810"/>
      <c r="AP112" s="853" t="s">
        <v>128</v>
      </c>
      <c r="AQ112" s="854"/>
      <c r="AR112" s="854"/>
      <c r="AS112" s="854"/>
      <c r="AT112" s="855"/>
      <c r="AU112" s="961"/>
      <c r="AV112" s="962"/>
      <c r="AW112" s="962"/>
      <c r="AX112" s="962"/>
      <c r="AY112" s="962"/>
      <c r="AZ112" s="844" t="s">
        <v>458</v>
      </c>
      <c r="BA112" s="781"/>
      <c r="BB112" s="781"/>
      <c r="BC112" s="781"/>
      <c r="BD112" s="781"/>
      <c r="BE112" s="781"/>
      <c r="BF112" s="781"/>
      <c r="BG112" s="781"/>
      <c r="BH112" s="781"/>
      <c r="BI112" s="781"/>
      <c r="BJ112" s="781"/>
      <c r="BK112" s="781"/>
      <c r="BL112" s="781"/>
      <c r="BM112" s="781"/>
      <c r="BN112" s="781"/>
      <c r="BO112" s="781"/>
      <c r="BP112" s="782"/>
      <c r="BQ112" s="845">
        <v>4284654</v>
      </c>
      <c r="BR112" s="846"/>
      <c r="BS112" s="846"/>
      <c r="BT112" s="846"/>
      <c r="BU112" s="846"/>
      <c r="BV112" s="846">
        <v>4345770</v>
      </c>
      <c r="BW112" s="846"/>
      <c r="BX112" s="846"/>
      <c r="BY112" s="846"/>
      <c r="BZ112" s="846"/>
      <c r="CA112" s="846">
        <v>4214003</v>
      </c>
      <c r="CB112" s="846"/>
      <c r="CC112" s="846"/>
      <c r="CD112" s="846"/>
      <c r="CE112" s="846"/>
      <c r="CF112" s="904">
        <v>70.2</v>
      </c>
      <c r="CG112" s="905"/>
      <c r="CH112" s="905"/>
      <c r="CI112" s="905"/>
      <c r="CJ112" s="905"/>
      <c r="CK112" s="956"/>
      <c r="CL112" s="850"/>
      <c r="CM112" s="844" t="s">
        <v>459</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128</v>
      </c>
      <c r="DH112" s="846"/>
      <c r="DI112" s="846"/>
      <c r="DJ112" s="846"/>
      <c r="DK112" s="846"/>
      <c r="DL112" s="846" t="s">
        <v>128</v>
      </c>
      <c r="DM112" s="846"/>
      <c r="DN112" s="846"/>
      <c r="DO112" s="846"/>
      <c r="DP112" s="846"/>
      <c r="DQ112" s="846" t="s">
        <v>128</v>
      </c>
      <c r="DR112" s="846"/>
      <c r="DS112" s="846"/>
      <c r="DT112" s="846"/>
      <c r="DU112" s="846"/>
      <c r="DV112" s="823" t="s">
        <v>128</v>
      </c>
      <c r="DW112" s="823"/>
      <c r="DX112" s="823"/>
      <c r="DY112" s="823"/>
      <c r="DZ112" s="824"/>
    </row>
    <row r="113" spans="1:130" s="226" customFormat="1" ht="26.25" customHeight="1" x14ac:dyDescent="0.15">
      <c r="A113" s="943"/>
      <c r="B113" s="944"/>
      <c r="C113" s="781" t="s">
        <v>460</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473565</v>
      </c>
      <c r="AB113" s="948"/>
      <c r="AC113" s="948"/>
      <c r="AD113" s="948"/>
      <c r="AE113" s="949"/>
      <c r="AF113" s="950">
        <v>484227</v>
      </c>
      <c r="AG113" s="948"/>
      <c r="AH113" s="948"/>
      <c r="AI113" s="948"/>
      <c r="AJ113" s="949"/>
      <c r="AK113" s="950">
        <v>529374</v>
      </c>
      <c r="AL113" s="948"/>
      <c r="AM113" s="948"/>
      <c r="AN113" s="948"/>
      <c r="AO113" s="949"/>
      <c r="AP113" s="951">
        <v>8.8000000000000007</v>
      </c>
      <c r="AQ113" s="952"/>
      <c r="AR113" s="952"/>
      <c r="AS113" s="952"/>
      <c r="AT113" s="953"/>
      <c r="AU113" s="961"/>
      <c r="AV113" s="962"/>
      <c r="AW113" s="962"/>
      <c r="AX113" s="962"/>
      <c r="AY113" s="962"/>
      <c r="AZ113" s="844" t="s">
        <v>461</v>
      </c>
      <c r="BA113" s="781"/>
      <c r="BB113" s="781"/>
      <c r="BC113" s="781"/>
      <c r="BD113" s="781"/>
      <c r="BE113" s="781"/>
      <c r="BF113" s="781"/>
      <c r="BG113" s="781"/>
      <c r="BH113" s="781"/>
      <c r="BI113" s="781"/>
      <c r="BJ113" s="781"/>
      <c r="BK113" s="781"/>
      <c r="BL113" s="781"/>
      <c r="BM113" s="781"/>
      <c r="BN113" s="781"/>
      <c r="BO113" s="781"/>
      <c r="BP113" s="782"/>
      <c r="BQ113" s="845">
        <v>1131222</v>
      </c>
      <c r="BR113" s="846"/>
      <c r="BS113" s="846"/>
      <c r="BT113" s="846"/>
      <c r="BU113" s="846"/>
      <c r="BV113" s="846">
        <v>987727</v>
      </c>
      <c r="BW113" s="846"/>
      <c r="BX113" s="846"/>
      <c r="BY113" s="846"/>
      <c r="BZ113" s="846"/>
      <c r="CA113" s="846">
        <v>906758</v>
      </c>
      <c r="CB113" s="846"/>
      <c r="CC113" s="846"/>
      <c r="CD113" s="846"/>
      <c r="CE113" s="846"/>
      <c r="CF113" s="904">
        <v>15.1</v>
      </c>
      <c r="CG113" s="905"/>
      <c r="CH113" s="905"/>
      <c r="CI113" s="905"/>
      <c r="CJ113" s="905"/>
      <c r="CK113" s="956"/>
      <c r="CL113" s="850"/>
      <c r="CM113" s="844" t="s">
        <v>462</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128</v>
      </c>
      <c r="DH113" s="809"/>
      <c r="DI113" s="809"/>
      <c r="DJ113" s="809"/>
      <c r="DK113" s="810"/>
      <c r="DL113" s="811" t="s">
        <v>451</v>
      </c>
      <c r="DM113" s="809"/>
      <c r="DN113" s="809"/>
      <c r="DO113" s="809"/>
      <c r="DP113" s="810"/>
      <c r="DQ113" s="811" t="s">
        <v>128</v>
      </c>
      <c r="DR113" s="809"/>
      <c r="DS113" s="809"/>
      <c r="DT113" s="809"/>
      <c r="DU113" s="810"/>
      <c r="DV113" s="853" t="s">
        <v>128</v>
      </c>
      <c r="DW113" s="854"/>
      <c r="DX113" s="854"/>
      <c r="DY113" s="854"/>
      <c r="DZ113" s="855"/>
    </row>
    <row r="114" spans="1:130" s="226" customFormat="1" ht="26.25" customHeight="1" x14ac:dyDescent="0.15">
      <c r="A114" s="943"/>
      <c r="B114" s="944"/>
      <c r="C114" s="781" t="s">
        <v>463</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115675</v>
      </c>
      <c r="AB114" s="809"/>
      <c r="AC114" s="809"/>
      <c r="AD114" s="809"/>
      <c r="AE114" s="810"/>
      <c r="AF114" s="811">
        <v>124421</v>
      </c>
      <c r="AG114" s="809"/>
      <c r="AH114" s="809"/>
      <c r="AI114" s="809"/>
      <c r="AJ114" s="810"/>
      <c r="AK114" s="811">
        <v>122998</v>
      </c>
      <c r="AL114" s="809"/>
      <c r="AM114" s="809"/>
      <c r="AN114" s="809"/>
      <c r="AO114" s="810"/>
      <c r="AP114" s="853">
        <v>2.1</v>
      </c>
      <c r="AQ114" s="854"/>
      <c r="AR114" s="854"/>
      <c r="AS114" s="854"/>
      <c r="AT114" s="855"/>
      <c r="AU114" s="961"/>
      <c r="AV114" s="962"/>
      <c r="AW114" s="962"/>
      <c r="AX114" s="962"/>
      <c r="AY114" s="962"/>
      <c r="AZ114" s="844" t="s">
        <v>464</v>
      </c>
      <c r="BA114" s="781"/>
      <c r="BB114" s="781"/>
      <c r="BC114" s="781"/>
      <c r="BD114" s="781"/>
      <c r="BE114" s="781"/>
      <c r="BF114" s="781"/>
      <c r="BG114" s="781"/>
      <c r="BH114" s="781"/>
      <c r="BI114" s="781"/>
      <c r="BJ114" s="781"/>
      <c r="BK114" s="781"/>
      <c r="BL114" s="781"/>
      <c r="BM114" s="781"/>
      <c r="BN114" s="781"/>
      <c r="BO114" s="781"/>
      <c r="BP114" s="782"/>
      <c r="BQ114" s="845">
        <v>2382126</v>
      </c>
      <c r="BR114" s="846"/>
      <c r="BS114" s="846"/>
      <c r="BT114" s="846"/>
      <c r="BU114" s="846"/>
      <c r="BV114" s="846">
        <v>2452494</v>
      </c>
      <c r="BW114" s="846"/>
      <c r="BX114" s="846"/>
      <c r="BY114" s="846"/>
      <c r="BZ114" s="846"/>
      <c r="CA114" s="846">
        <v>2354487</v>
      </c>
      <c r="CB114" s="846"/>
      <c r="CC114" s="846"/>
      <c r="CD114" s="846"/>
      <c r="CE114" s="846"/>
      <c r="CF114" s="904">
        <v>39.200000000000003</v>
      </c>
      <c r="CG114" s="905"/>
      <c r="CH114" s="905"/>
      <c r="CI114" s="905"/>
      <c r="CJ114" s="905"/>
      <c r="CK114" s="956"/>
      <c r="CL114" s="850"/>
      <c r="CM114" s="844" t="s">
        <v>465</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128</v>
      </c>
      <c r="DH114" s="809"/>
      <c r="DI114" s="809"/>
      <c r="DJ114" s="809"/>
      <c r="DK114" s="810"/>
      <c r="DL114" s="811" t="s">
        <v>451</v>
      </c>
      <c r="DM114" s="809"/>
      <c r="DN114" s="809"/>
      <c r="DO114" s="809"/>
      <c r="DP114" s="810"/>
      <c r="DQ114" s="811" t="s">
        <v>451</v>
      </c>
      <c r="DR114" s="809"/>
      <c r="DS114" s="809"/>
      <c r="DT114" s="809"/>
      <c r="DU114" s="810"/>
      <c r="DV114" s="853" t="s">
        <v>128</v>
      </c>
      <c r="DW114" s="854"/>
      <c r="DX114" s="854"/>
      <c r="DY114" s="854"/>
      <c r="DZ114" s="855"/>
    </row>
    <row r="115" spans="1:130" s="226" customFormat="1" ht="26.25" customHeight="1" x14ac:dyDescent="0.15">
      <c r="A115" s="943"/>
      <c r="B115" s="944"/>
      <c r="C115" s="781" t="s">
        <v>466</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12432</v>
      </c>
      <c r="AB115" s="948"/>
      <c r="AC115" s="948"/>
      <c r="AD115" s="948"/>
      <c r="AE115" s="949"/>
      <c r="AF115" s="950">
        <v>5449</v>
      </c>
      <c r="AG115" s="948"/>
      <c r="AH115" s="948"/>
      <c r="AI115" s="948"/>
      <c r="AJ115" s="949"/>
      <c r="AK115" s="950">
        <v>1869</v>
      </c>
      <c r="AL115" s="948"/>
      <c r="AM115" s="948"/>
      <c r="AN115" s="948"/>
      <c r="AO115" s="949"/>
      <c r="AP115" s="951">
        <v>0</v>
      </c>
      <c r="AQ115" s="952"/>
      <c r="AR115" s="952"/>
      <c r="AS115" s="952"/>
      <c r="AT115" s="953"/>
      <c r="AU115" s="961"/>
      <c r="AV115" s="962"/>
      <c r="AW115" s="962"/>
      <c r="AX115" s="962"/>
      <c r="AY115" s="962"/>
      <c r="AZ115" s="844" t="s">
        <v>467</v>
      </c>
      <c r="BA115" s="781"/>
      <c r="BB115" s="781"/>
      <c r="BC115" s="781"/>
      <c r="BD115" s="781"/>
      <c r="BE115" s="781"/>
      <c r="BF115" s="781"/>
      <c r="BG115" s="781"/>
      <c r="BH115" s="781"/>
      <c r="BI115" s="781"/>
      <c r="BJ115" s="781"/>
      <c r="BK115" s="781"/>
      <c r="BL115" s="781"/>
      <c r="BM115" s="781"/>
      <c r="BN115" s="781"/>
      <c r="BO115" s="781"/>
      <c r="BP115" s="782"/>
      <c r="BQ115" s="845" t="s">
        <v>128</v>
      </c>
      <c r="BR115" s="846"/>
      <c r="BS115" s="846"/>
      <c r="BT115" s="846"/>
      <c r="BU115" s="846"/>
      <c r="BV115" s="846" t="s">
        <v>451</v>
      </c>
      <c r="BW115" s="846"/>
      <c r="BX115" s="846"/>
      <c r="BY115" s="846"/>
      <c r="BZ115" s="846"/>
      <c r="CA115" s="846" t="s">
        <v>468</v>
      </c>
      <c r="CB115" s="846"/>
      <c r="CC115" s="846"/>
      <c r="CD115" s="846"/>
      <c r="CE115" s="846"/>
      <c r="CF115" s="904" t="s">
        <v>128</v>
      </c>
      <c r="CG115" s="905"/>
      <c r="CH115" s="905"/>
      <c r="CI115" s="905"/>
      <c r="CJ115" s="905"/>
      <c r="CK115" s="956"/>
      <c r="CL115" s="850"/>
      <c r="CM115" s="844" t="s">
        <v>469</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128</v>
      </c>
      <c r="DH115" s="809"/>
      <c r="DI115" s="809"/>
      <c r="DJ115" s="809"/>
      <c r="DK115" s="810"/>
      <c r="DL115" s="811" t="s">
        <v>451</v>
      </c>
      <c r="DM115" s="809"/>
      <c r="DN115" s="809"/>
      <c r="DO115" s="809"/>
      <c r="DP115" s="810"/>
      <c r="DQ115" s="811" t="s">
        <v>451</v>
      </c>
      <c r="DR115" s="809"/>
      <c r="DS115" s="809"/>
      <c r="DT115" s="809"/>
      <c r="DU115" s="810"/>
      <c r="DV115" s="853" t="s">
        <v>128</v>
      </c>
      <c r="DW115" s="854"/>
      <c r="DX115" s="854"/>
      <c r="DY115" s="854"/>
      <c r="DZ115" s="855"/>
    </row>
    <row r="116" spans="1:130" s="226" customFormat="1" ht="26.25" customHeight="1" x14ac:dyDescent="0.15">
      <c r="A116" s="945"/>
      <c r="B116" s="946"/>
      <c r="C116" s="868" t="s">
        <v>470</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128</v>
      </c>
      <c r="AB116" s="809"/>
      <c r="AC116" s="809"/>
      <c r="AD116" s="809"/>
      <c r="AE116" s="810"/>
      <c r="AF116" s="811" t="s">
        <v>128</v>
      </c>
      <c r="AG116" s="809"/>
      <c r="AH116" s="809"/>
      <c r="AI116" s="809"/>
      <c r="AJ116" s="810"/>
      <c r="AK116" s="811">
        <v>126</v>
      </c>
      <c r="AL116" s="809"/>
      <c r="AM116" s="809"/>
      <c r="AN116" s="809"/>
      <c r="AO116" s="810"/>
      <c r="AP116" s="853">
        <v>0</v>
      </c>
      <c r="AQ116" s="854"/>
      <c r="AR116" s="854"/>
      <c r="AS116" s="854"/>
      <c r="AT116" s="855"/>
      <c r="AU116" s="961"/>
      <c r="AV116" s="962"/>
      <c r="AW116" s="962"/>
      <c r="AX116" s="962"/>
      <c r="AY116" s="962"/>
      <c r="AZ116" s="938" t="s">
        <v>471</v>
      </c>
      <c r="BA116" s="939"/>
      <c r="BB116" s="939"/>
      <c r="BC116" s="939"/>
      <c r="BD116" s="939"/>
      <c r="BE116" s="939"/>
      <c r="BF116" s="939"/>
      <c r="BG116" s="939"/>
      <c r="BH116" s="939"/>
      <c r="BI116" s="939"/>
      <c r="BJ116" s="939"/>
      <c r="BK116" s="939"/>
      <c r="BL116" s="939"/>
      <c r="BM116" s="939"/>
      <c r="BN116" s="939"/>
      <c r="BO116" s="939"/>
      <c r="BP116" s="940"/>
      <c r="BQ116" s="845" t="s">
        <v>451</v>
      </c>
      <c r="BR116" s="846"/>
      <c r="BS116" s="846"/>
      <c r="BT116" s="846"/>
      <c r="BU116" s="846"/>
      <c r="BV116" s="846" t="s">
        <v>128</v>
      </c>
      <c r="BW116" s="846"/>
      <c r="BX116" s="846"/>
      <c r="BY116" s="846"/>
      <c r="BZ116" s="846"/>
      <c r="CA116" s="846" t="s">
        <v>451</v>
      </c>
      <c r="CB116" s="846"/>
      <c r="CC116" s="846"/>
      <c r="CD116" s="846"/>
      <c r="CE116" s="846"/>
      <c r="CF116" s="904" t="s">
        <v>128</v>
      </c>
      <c r="CG116" s="905"/>
      <c r="CH116" s="905"/>
      <c r="CI116" s="905"/>
      <c r="CJ116" s="905"/>
      <c r="CK116" s="956"/>
      <c r="CL116" s="850"/>
      <c r="CM116" s="844" t="s">
        <v>472</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3302</v>
      </c>
      <c r="DH116" s="809"/>
      <c r="DI116" s="809"/>
      <c r="DJ116" s="809"/>
      <c r="DK116" s="810"/>
      <c r="DL116" s="811" t="s">
        <v>128</v>
      </c>
      <c r="DM116" s="809"/>
      <c r="DN116" s="809"/>
      <c r="DO116" s="809"/>
      <c r="DP116" s="810"/>
      <c r="DQ116" s="811" t="s">
        <v>128</v>
      </c>
      <c r="DR116" s="809"/>
      <c r="DS116" s="809"/>
      <c r="DT116" s="809"/>
      <c r="DU116" s="810"/>
      <c r="DV116" s="853" t="s">
        <v>128</v>
      </c>
      <c r="DW116" s="854"/>
      <c r="DX116" s="854"/>
      <c r="DY116" s="854"/>
      <c r="DZ116" s="855"/>
    </row>
    <row r="117" spans="1:130" s="226" customFormat="1" ht="26.25" customHeight="1" x14ac:dyDescent="0.15">
      <c r="A117" s="924" t="s">
        <v>192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473</v>
      </c>
      <c r="Z117" s="926"/>
      <c r="AA117" s="931">
        <v>1863668</v>
      </c>
      <c r="AB117" s="932"/>
      <c r="AC117" s="932"/>
      <c r="AD117" s="932"/>
      <c r="AE117" s="933"/>
      <c r="AF117" s="934">
        <v>1846413</v>
      </c>
      <c r="AG117" s="932"/>
      <c r="AH117" s="932"/>
      <c r="AI117" s="932"/>
      <c r="AJ117" s="933"/>
      <c r="AK117" s="934">
        <v>2122518</v>
      </c>
      <c r="AL117" s="932"/>
      <c r="AM117" s="932"/>
      <c r="AN117" s="932"/>
      <c r="AO117" s="933"/>
      <c r="AP117" s="935"/>
      <c r="AQ117" s="936"/>
      <c r="AR117" s="936"/>
      <c r="AS117" s="936"/>
      <c r="AT117" s="937"/>
      <c r="AU117" s="961"/>
      <c r="AV117" s="962"/>
      <c r="AW117" s="962"/>
      <c r="AX117" s="962"/>
      <c r="AY117" s="962"/>
      <c r="AZ117" s="892" t="s">
        <v>474</v>
      </c>
      <c r="BA117" s="893"/>
      <c r="BB117" s="893"/>
      <c r="BC117" s="893"/>
      <c r="BD117" s="893"/>
      <c r="BE117" s="893"/>
      <c r="BF117" s="893"/>
      <c r="BG117" s="893"/>
      <c r="BH117" s="893"/>
      <c r="BI117" s="893"/>
      <c r="BJ117" s="893"/>
      <c r="BK117" s="893"/>
      <c r="BL117" s="893"/>
      <c r="BM117" s="893"/>
      <c r="BN117" s="893"/>
      <c r="BO117" s="893"/>
      <c r="BP117" s="894"/>
      <c r="BQ117" s="845" t="s">
        <v>451</v>
      </c>
      <c r="BR117" s="846"/>
      <c r="BS117" s="846"/>
      <c r="BT117" s="846"/>
      <c r="BU117" s="846"/>
      <c r="BV117" s="846" t="s">
        <v>468</v>
      </c>
      <c r="BW117" s="846"/>
      <c r="BX117" s="846"/>
      <c r="BY117" s="846"/>
      <c r="BZ117" s="846"/>
      <c r="CA117" s="846" t="s">
        <v>451</v>
      </c>
      <c r="CB117" s="846"/>
      <c r="CC117" s="846"/>
      <c r="CD117" s="846"/>
      <c r="CE117" s="846"/>
      <c r="CF117" s="904" t="s">
        <v>128</v>
      </c>
      <c r="CG117" s="905"/>
      <c r="CH117" s="905"/>
      <c r="CI117" s="905"/>
      <c r="CJ117" s="905"/>
      <c r="CK117" s="956"/>
      <c r="CL117" s="850"/>
      <c r="CM117" s="844" t="s">
        <v>475</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468</v>
      </c>
      <c r="DH117" s="809"/>
      <c r="DI117" s="809"/>
      <c r="DJ117" s="809"/>
      <c r="DK117" s="810"/>
      <c r="DL117" s="811" t="s">
        <v>451</v>
      </c>
      <c r="DM117" s="809"/>
      <c r="DN117" s="809"/>
      <c r="DO117" s="809"/>
      <c r="DP117" s="810"/>
      <c r="DQ117" s="811" t="s">
        <v>128</v>
      </c>
      <c r="DR117" s="809"/>
      <c r="DS117" s="809"/>
      <c r="DT117" s="809"/>
      <c r="DU117" s="810"/>
      <c r="DV117" s="853" t="s">
        <v>128</v>
      </c>
      <c r="DW117" s="854"/>
      <c r="DX117" s="854"/>
      <c r="DY117" s="854"/>
      <c r="DZ117" s="855"/>
    </row>
    <row r="118" spans="1:130" s="226" customFormat="1" ht="26.25" customHeight="1" x14ac:dyDescent="0.15">
      <c r="A118" s="924" t="s">
        <v>446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443</v>
      </c>
      <c r="AB118" s="925"/>
      <c r="AC118" s="925"/>
      <c r="AD118" s="925"/>
      <c r="AE118" s="926"/>
      <c r="AF118" s="927" t="s">
        <v>444</v>
      </c>
      <c r="AG118" s="925"/>
      <c r="AH118" s="925"/>
      <c r="AI118" s="925"/>
      <c r="AJ118" s="926"/>
      <c r="AK118" s="927" t="s">
        <v>311</v>
      </c>
      <c r="AL118" s="925"/>
      <c r="AM118" s="925"/>
      <c r="AN118" s="925"/>
      <c r="AO118" s="926"/>
      <c r="AP118" s="928" t="s">
        <v>445</v>
      </c>
      <c r="AQ118" s="929"/>
      <c r="AR118" s="929"/>
      <c r="AS118" s="929"/>
      <c r="AT118" s="930"/>
      <c r="AU118" s="961"/>
      <c r="AV118" s="962"/>
      <c r="AW118" s="962"/>
      <c r="AX118" s="962"/>
      <c r="AY118" s="962"/>
      <c r="AZ118" s="867" t="s">
        <v>476</v>
      </c>
      <c r="BA118" s="868"/>
      <c r="BB118" s="868"/>
      <c r="BC118" s="868"/>
      <c r="BD118" s="868"/>
      <c r="BE118" s="868"/>
      <c r="BF118" s="868"/>
      <c r="BG118" s="868"/>
      <c r="BH118" s="868"/>
      <c r="BI118" s="868"/>
      <c r="BJ118" s="868"/>
      <c r="BK118" s="868"/>
      <c r="BL118" s="868"/>
      <c r="BM118" s="868"/>
      <c r="BN118" s="868"/>
      <c r="BO118" s="868"/>
      <c r="BP118" s="869"/>
      <c r="BQ118" s="908" t="s">
        <v>451</v>
      </c>
      <c r="BR118" s="874"/>
      <c r="BS118" s="874"/>
      <c r="BT118" s="874"/>
      <c r="BU118" s="874"/>
      <c r="BV118" s="874" t="s">
        <v>451</v>
      </c>
      <c r="BW118" s="874"/>
      <c r="BX118" s="874"/>
      <c r="BY118" s="874"/>
      <c r="BZ118" s="874"/>
      <c r="CA118" s="874" t="s">
        <v>451</v>
      </c>
      <c r="CB118" s="874"/>
      <c r="CC118" s="874"/>
      <c r="CD118" s="874"/>
      <c r="CE118" s="874"/>
      <c r="CF118" s="904" t="s">
        <v>128</v>
      </c>
      <c r="CG118" s="905"/>
      <c r="CH118" s="905"/>
      <c r="CI118" s="905"/>
      <c r="CJ118" s="905"/>
      <c r="CK118" s="956"/>
      <c r="CL118" s="850"/>
      <c r="CM118" s="844" t="s">
        <v>477</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128</v>
      </c>
      <c r="DH118" s="809"/>
      <c r="DI118" s="809"/>
      <c r="DJ118" s="809"/>
      <c r="DK118" s="810"/>
      <c r="DL118" s="811" t="s">
        <v>128</v>
      </c>
      <c r="DM118" s="809"/>
      <c r="DN118" s="809"/>
      <c r="DO118" s="809"/>
      <c r="DP118" s="810"/>
      <c r="DQ118" s="811" t="s">
        <v>451</v>
      </c>
      <c r="DR118" s="809"/>
      <c r="DS118" s="809"/>
      <c r="DT118" s="809"/>
      <c r="DU118" s="810"/>
      <c r="DV118" s="853" t="s">
        <v>128</v>
      </c>
      <c r="DW118" s="854"/>
      <c r="DX118" s="854"/>
      <c r="DY118" s="854"/>
      <c r="DZ118" s="855"/>
    </row>
    <row r="119" spans="1:130" s="226" customFormat="1" ht="26.25" customHeight="1" x14ac:dyDescent="0.15">
      <c r="A119" s="847" t="s">
        <v>449</v>
      </c>
      <c r="B119" s="848"/>
      <c r="C119" s="889" t="s">
        <v>450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451</v>
      </c>
      <c r="AB119" s="918"/>
      <c r="AC119" s="918"/>
      <c r="AD119" s="918"/>
      <c r="AE119" s="919"/>
      <c r="AF119" s="920" t="s">
        <v>451</v>
      </c>
      <c r="AG119" s="918"/>
      <c r="AH119" s="918"/>
      <c r="AI119" s="918"/>
      <c r="AJ119" s="919"/>
      <c r="AK119" s="920" t="s">
        <v>128</v>
      </c>
      <c r="AL119" s="918"/>
      <c r="AM119" s="918"/>
      <c r="AN119" s="918"/>
      <c r="AO119" s="919"/>
      <c r="AP119" s="921" t="s">
        <v>451</v>
      </c>
      <c r="AQ119" s="922"/>
      <c r="AR119" s="922"/>
      <c r="AS119" s="922"/>
      <c r="AT119" s="923"/>
      <c r="AU119" s="963"/>
      <c r="AV119" s="964"/>
      <c r="AW119" s="964"/>
      <c r="AX119" s="964"/>
      <c r="AY119" s="964"/>
      <c r="AZ119" s="247" t="s">
        <v>192</v>
      </c>
      <c r="BA119" s="247"/>
      <c r="BB119" s="247"/>
      <c r="BC119" s="247"/>
      <c r="BD119" s="247"/>
      <c r="BE119" s="247"/>
      <c r="BF119" s="247"/>
      <c r="BG119" s="247"/>
      <c r="BH119" s="247"/>
      <c r="BI119" s="247"/>
      <c r="BJ119" s="247"/>
      <c r="BK119" s="247"/>
      <c r="BL119" s="247"/>
      <c r="BM119" s="247"/>
      <c r="BN119" s="247"/>
      <c r="BO119" s="906" t="s">
        <v>478</v>
      </c>
      <c r="BP119" s="907"/>
      <c r="BQ119" s="908">
        <v>19257919</v>
      </c>
      <c r="BR119" s="874"/>
      <c r="BS119" s="874"/>
      <c r="BT119" s="874"/>
      <c r="BU119" s="874"/>
      <c r="BV119" s="874">
        <v>19842497</v>
      </c>
      <c r="BW119" s="874"/>
      <c r="BX119" s="874"/>
      <c r="BY119" s="874"/>
      <c r="BZ119" s="874"/>
      <c r="CA119" s="874">
        <v>18791587</v>
      </c>
      <c r="CB119" s="874"/>
      <c r="CC119" s="874"/>
      <c r="CD119" s="874"/>
      <c r="CE119" s="874"/>
      <c r="CF119" s="777"/>
      <c r="CG119" s="778"/>
      <c r="CH119" s="778"/>
      <c r="CI119" s="778"/>
      <c r="CJ119" s="863"/>
      <c r="CK119" s="957"/>
      <c r="CL119" s="852"/>
      <c r="CM119" s="867" t="s">
        <v>479</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52788</v>
      </c>
      <c r="DH119" s="793"/>
      <c r="DI119" s="793"/>
      <c r="DJ119" s="793"/>
      <c r="DK119" s="794"/>
      <c r="DL119" s="795">
        <v>42418</v>
      </c>
      <c r="DM119" s="793"/>
      <c r="DN119" s="793"/>
      <c r="DO119" s="793"/>
      <c r="DP119" s="794"/>
      <c r="DQ119" s="795">
        <v>34469</v>
      </c>
      <c r="DR119" s="793"/>
      <c r="DS119" s="793"/>
      <c r="DT119" s="793"/>
      <c r="DU119" s="794"/>
      <c r="DV119" s="877">
        <v>0.6</v>
      </c>
      <c r="DW119" s="878"/>
      <c r="DX119" s="878"/>
      <c r="DY119" s="878"/>
      <c r="DZ119" s="879"/>
    </row>
    <row r="120" spans="1:130" s="226" customFormat="1" ht="26.25" customHeight="1" x14ac:dyDescent="0.15">
      <c r="A120" s="849"/>
      <c r="B120" s="850"/>
      <c r="C120" s="844" t="s">
        <v>454</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451</v>
      </c>
      <c r="AB120" s="809"/>
      <c r="AC120" s="809"/>
      <c r="AD120" s="809"/>
      <c r="AE120" s="810"/>
      <c r="AF120" s="811" t="s">
        <v>451</v>
      </c>
      <c r="AG120" s="809"/>
      <c r="AH120" s="809"/>
      <c r="AI120" s="809"/>
      <c r="AJ120" s="810"/>
      <c r="AK120" s="811" t="s">
        <v>451</v>
      </c>
      <c r="AL120" s="809"/>
      <c r="AM120" s="809"/>
      <c r="AN120" s="809"/>
      <c r="AO120" s="810"/>
      <c r="AP120" s="853" t="s">
        <v>451</v>
      </c>
      <c r="AQ120" s="854"/>
      <c r="AR120" s="854"/>
      <c r="AS120" s="854"/>
      <c r="AT120" s="855"/>
      <c r="AU120" s="909" t="s">
        <v>480</v>
      </c>
      <c r="AV120" s="910"/>
      <c r="AW120" s="910"/>
      <c r="AX120" s="910"/>
      <c r="AY120" s="911"/>
      <c r="AZ120" s="889" t="s">
        <v>481</v>
      </c>
      <c r="BA120" s="837"/>
      <c r="BB120" s="837"/>
      <c r="BC120" s="837"/>
      <c r="BD120" s="837"/>
      <c r="BE120" s="837"/>
      <c r="BF120" s="837"/>
      <c r="BG120" s="837"/>
      <c r="BH120" s="837"/>
      <c r="BI120" s="837"/>
      <c r="BJ120" s="837"/>
      <c r="BK120" s="837"/>
      <c r="BL120" s="837"/>
      <c r="BM120" s="837"/>
      <c r="BN120" s="837"/>
      <c r="BO120" s="837"/>
      <c r="BP120" s="838"/>
      <c r="BQ120" s="890">
        <v>6129367</v>
      </c>
      <c r="BR120" s="871"/>
      <c r="BS120" s="871"/>
      <c r="BT120" s="871"/>
      <c r="BU120" s="871"/>
      <c r="BV120" s="871">
        <v>6364367</v>
      </c>
      <c r="BW120" s="871"/>
      <c r="BX120" s="871"/>
      <c r="BY120" s="871"/>
      <c r="BZ120" s="871"/>
      <c r="CA120" s="871">
        <v>6830722</v>
      </c>
      <c r="CB120" s="871"/>
      <c r="CC120" s="871"/>
      <c r="CD120" s="871"/>
      <c r="CE120" s="871"/>
      <c r="CF120" s="895">
        <v>113.9</v>
      </c>
      <c r="CG120" s="896"/>
      <c r="CH120" s="896"/>
      <c r="CI120" s="896"/>
      <c r="CJ120" s="896"/>
      <c r="CK120" s="897" t="s">
        <v>482</v>
      </c>
      <c r="CL120" s="881"/>
      <c r="CM120" s="881"/>
      <c r="CN120" s="881"/>
      <c r="CO120" s="882"/>
      <c r="CP120" s="901" t="s">
        <v>483</v>
      </c>
      <c r="CQ120" s="902"/>
      <c r="CR120" s="902"/>
      <c r="CS120" s="902"/>
      <c r="CT120" s="902"/>
      <c r="CU120" s="902"/>
      <c r="CV120" s="902"/>
      <c r="CW120" s="902"/>
      <c r="CX120" s="902"/>
      <c r="CY120" s="902"/>
      <c r="CZ120" s="902"/>
      <c r="DA120" s="902"/>
      <c r="DB120" s="902"/>
      <c r="DC120" s="902"/>
      <c r="DD120" s="902"/>
      <c r="DE120" s="902"/>
      <c r="DF120" s="903"/>
      <c r="DG120" s="890" t="s">
        <v>451</v>
      </c>
      <c r="DH120" s="871"/>
      <c r="DI120" s="871"/>
      <c r="DJ120" s="871"/>
      <c r="DK120" s="871"/>
      <c r="DL120" s="871">
        <v>1472161</v>
      </c>
      <c r="DM120" s="871"/>
      <c r="DN120" s="871"/>
      <c r="DO120" s="871"/>
      <c r="DP120" s="871"/>
      <c r="DQ120" s="871">
        <v>1327258</v>
      </c>
      <c r="DR120" s="871"/>
      <c r="DS120" s="871"/>
      <c r="DT120" s="871"/>
      <c r="DU120" s="871"/>
      <c r="DV120" s="872">
        <v>22.1</v>
      </c>
      <c r="DW120" s="872"/>
      <c r="DX120" s="872"/>
      <c r="DY120" s="872"/>
      <c r="DZ120" s="873"/>
    </row>
    <row r="121" spans="1:130" s="226" customFormat="1" ht="26.25" customHeight="1" x14ac:dyDescent="0.15">
      <c r="A121" s="849"/>
      <c r="B121" s="850"/>
      <c r="C121" s="892" t="s">
        <v>484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451</v>
      </c>
      <c r="AB121" s="809"/>
      <c r="AC121" s="809"/>
      <c r="AD121" s="809"/>
      <c r="AE121" s="810"/>
      <c r="AF121" s="811" t="s">
        <v>451</v>
      </c>
      <c r="AG121" s="809"/>
      <c r="AH121" s="809"/>
      <c r="AI121" s="809"/>
      <c r="AJ121" s="810"/>
      <c r="AK121" s="811" t="s">
        <v>451</v>
      </c>
      <c r="AL121" s="809"/>
      <c r="AM121" s="809"/>
      <c r="AN121" s="809"/>
      <c r="AO121" s="810"/>
      <c r="AP121" s="853" t="s">
        <v>451</v>
      </c>
      <c r="AQ121" s="854"/>
      <c r="AR121" s="854"/>
      <c r="AS121" s="854"/>
      <c r="AT121" s="855"/>
      <c r="AU121" s="912"/>
      <c r="AV121" s="913"/>
      <c r="AW121" s="913"/>
      <c r="AX121" s="913"/>
      <c r="AY121" s="914"/>
      <c r="AZ121" s="844" t="s">
        <v>485</v>
      </c>
      <c r="BA121" s="781"/>
      <c r="BB121" s="781"/>
      <c r="BC121" s="781"/>
      <c r="BD121" s="781"/>
      <c r="BE121" s="781"/>
      <c r="BF121" s="781"/>
      <c r="BG121" s="781"/>
      <c r="BH121" s="781"/>
      <c r="BI121" s="781"/>
      <c r="BJ121" s="781"/>
      <c r="BK121" s="781"/>
      <c r="BL121" s="781"/>
      <c r="BM121" s="781"/>
      <c r="BN121" s="781"/>
      <c r="BO121" s="781"/>
      <c r="BP121" s="782"/>
      <c r="BQ121" s="845">
        <v>46151</v>
      </c>
      <c r="BR121" s="846"/>
      <c r="BS121" s="846"/>
      <c r="BT121" s="846"/>
      <c r="BU121" s="846"/>
      <c r="BV121" s="846">
        <v>32725</v>
      </c>
      <c r="BW121" s="846"/>
      <c r="BX121" s="846"/>
      <c r="BY121" s="846"/>
      <c r="BZ121" s="846"/>
      <c r="CA121" s="846">
        <v>21977</v>
      </c>
      <c r="CB121" s="846"/>
      <c r="CC121" s="846"/>
      <c r="CD121" s="846"/>
      <c r="CE121" s="846"/>
      <c r="CF121" s="904">
        <v>0.4</v>
      </c>
      <c r="CG121" s="905"/>
      <c r="CH121" s="905"/>
      <c r="CI121" s="905"/>
      <c r="CJ121" s="905"/>
      <c r="CK121" s="898"/>
      <c r="CL121" s="884"/>
      <c r="CM121" s="884"/>
      <c r="CN121" s="884"/>
      <c r="CO121" s="885"/>
      <c r="CP121" s="864" t="s">
        <v>486</v>
      </c>
      <c r="CQ121" s="865"/>
      <c r="CR121" s="865"/>
      <c r="CS121" s="865"/>
      <c r="CT121" s="865"/>
      <c r="CU121" s="865"/>
      <c r="CV121" s="865"/>
      <c r="CW121" s="865"/>
      <c r="CX121" s="865"/>
      <c r="CY121" s="865"/>
      <c r="CZ121" s="865"/>
      <c r="DA121" s="865"/>
      <c r="DB121" s="865"/>
      <c r="DC121" s="865"/>
      <c r="DD121" s="865"/>
      <c r="DE121" s="865"/>
      <c r="DF121" s="866"/>
      <c r="DG121" s="845">
        <v>1411874</v>
      </c>
      <c r="DH121" s="846"/>
      <c r="DI121" s="846"/>
      <c r="DJ121" s="846"/>
      <c r="DK121" s="846"/>
      <c r="DL121" s="846">
        <v>1289110</v>
      </c>
      <c r="DM121" s="846"/>
      <c r="DN121" s="846"/>
      <c r="DO121" s="846"/>
      <c r="DP121" s="846"/>
      <c r="DQ121" s="846">
        <v>1249170</v>
      </c>
      <c r="DR121" s="846"/>
      <c r="DS121" s="846"/>
      <c r="DT121" s="846"/>
      <c r="DU121" s="846"/>
      <c r="DV121" s="823">
        <v>20.8</v>
      </c>
      <c r="DW121" s="823"/>
      <c r="DX121" s="823"/>
      <c r="DY121" s="823"/>
      <c r="DZ121" s="824"/>
    </row>
    <row r="122" spans="1:130" s="226" customFormat="1" ht="26.25" customHeight="1" x14ac:dyDescent="0.15">
      <c r="A122" s="849"/>
      <c r="B122" s="850"/>
      <c r="C122" s="844" t="s">
        <v>465</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451</v>
      </c>
      <c r="AB122" s="809"/>
      <c r="AC122" s="809"/>
      <c r="AD122" s="809"/>
      <c r="AE122" s="810"/>
      <c r="AF122" s="811" t="s">
        <v>451</v>
      </c>
      <c r="AG122" s="809"/>
      <c r="AH122" s="809"/>
      <c r="AI122" s="809"/>
      <c r="AJ122" s="810"/>
      <c r="AK122" s="811" t="s">
        <v>451</v>
      </c>
      <c r="AL122" s="809"/>
      <c r="AM122" s="809"/>
      <c r="AN122" s="809"/>
      <c r="AO122" s="810"/>
      <c r="AP122" s="853" t="s">
        <v>451</v>
      </c>
      <c r="AQ122" s="854"/>
      <c r="AR122" s="854"/>
      <c r="AS122" s="854"/>
      <c r="AT122" s="855"/>
      <c r="AU122" s="912"/>
      <c r="AV122" s="913"/>
      <c r="AW122" s="913"/>
      <c r="AX122" s="913"/>
      <c r="AY122" s="914"/>
      <c r="AZ122" s="867" t="s">
        <v>487</v>
      </c>
      <c r="BA122" s="868"/>
      <c r="BB122" s="868"/>
      <c r="BC122" s="868"/>
      <c r="BD122" s="868"/>
      <c r="BE122" s="868"/>
      <c r="BF122" s="868"/>
      <c r="BG122" s="868"/>
      <c r="BH122" s="868"/>
      <c r="BI122" s="868"/>
      <c r="BJ122" s="868"/>
      <c r="BK122" s="868"/>
      <c r="BL122" s="868"/>
      <c r="BM122" s="868"/>
      <c r="BN122" s="868"/>
      <c r="BO122" s="868"/>
      <c r="BP122" s="869"/>
      <c r="BQ122" s="908">
        <v>11002267</v>
      </c>
      <c r="BR122" s="874"/>
      <c r="BS122" s="874"/>
      <c r="BT122" s="874"/>
      <c r="BU122" s="874"/>
      <c r="BV122" s="874">
        <v>11545151</v>
      </c>
      <c r="BW122" s="874"/>
      <c r="BX122" s="874"/>
      <c r="BY122" s="874"/>
      <c r="BZ122" s="874"/>
      <c r="CA122" s="874">
        <v>11061239</v>
      </c>
      <c r="CB122" s="874"/>
      <c r="CC122" s="874"/>
      <c r="CD122" s="874"/>
      <c r="CE122" s="874"/>
      <c r="CF122" s="875">
        <v>184.4</v>
      </c>
      <c r="CG122" s="876"/>
      <c r="CH122" s="876"/>
      <c r="CI122" s="876"/>
      <c r="CJ122" s="876"/>
      <c r="CK122" s="898"/>
      <c r="CL122" s="884"/>
      <c r="CM122" s="884"/>
      <c r="CN122" s="884"/>
      <c r="CO122" s="885"/>
      <c r="CP122" s="864" t="s">
        <v>488</v>
      </c>
      <c r="CQ122" s="865"/>
      <c r="CR122" s="865"/>
      <c r="CS122" s="865"/>
      <c r="CT122" s="865"/>
      <c r="CU122" s="865"/>
      <c r="CV122" s="865"/>
      <c r="CW122" s="865"/>
      <c r="CX122" s="865"/>
      <c r="CY122" s="865"/>
      <c r="CZ122" s="865"/>
      <c r="DA122" s="865"/>
      <c r="DB122" s="865"/>
      <c r="DC122" s="865"/>
      <c r="DD122" s="865"/>
      <c r="DE122" s="865"/>
      <c r="DF122" s="866"/>
      <c r="DG122" s="845">
        <v>1190540</v>
      </c>
      <c r="DH122" s="846"/>
      <c r="DI122" s="846"/>
      <c r="DJ122" s="846"/>
      <c r="DK122" s="846"/>
      <c r="DL122" s="846">
        <v>1149797</v>
      </c>
      <c r="DM122" s="846"/>
      <c r="DN122" s="846"/>
      <c r="DO122" s="846"/>
      <c r="DP122" s="846"/>
      <c r="DQ122" s="846">
        <v>1240026</v>
      </c>
      <c r="DR122" s="846"/>
      <c r="DS122" s="846"/>
      <c r="DT122" s="846"/>
      <c r="DU122" s="846"/>
      <c r="DV122" s="823">
        <v>20.7</v>
      </c>
      <c r="DW122" s="823"/>
      <c r="DX122" s="823"/>
      <c r="DY122" s="823"/>
      <c r="DZ122" s="824"/>
    </row>
    <row r="123" spans="1:130" s="226" customFormat="1" ht="26.25" customHeight="1" x14ac:dyDescent="0.15">
      <c r="A123" s="849"/>
      <c r="B123" s="850"/>
      <c r="C123" s="844" t="s">
        <v>472</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128</v>
      </c>
      <c r="AB123" s="809"/>
      <c r="AC123" s="809"/>
      <c r="AD123" s="809"/>
      <c r="AE123" s="810"/>
      <c r="AF123" s="811" t="s">
        <v>128</v>
      </c>
      <c r="AG123" s="809"/>
      <c r="AH123" s="809"/>
      <c r="AI123" s="809"/>
      <c r="AJ123" s="810"/>
      <c r="AK123" s="811" t="s">
        <v>128</v>
      </c>
      <c r="AL123" s="809"/>
      <c r="AM123" s="809"/>
      <c r="AN123" s="809"/>
      <c r="AO123" s="810"/>
      <c r="AP123" s="853" t="s">
        <v>128</v>
      </c>
      <c r="AQ123" s="854"/>
      <c r="AR123" s="854"/>
      <c r="AS123" s="854"/>
      <c r="AT123" s="855"/>
      <c r="AU123" s="915"/>
      <c r="AV123" s="916"/>
      <c r="AW123" s="916"/>
      <c r="AX123" s="916"/>
      <c r="AY123" s="916"/>
      <c r="AZ123" s="247" t="s">
        <v>192</v>
      </c>
      <c r="BA123" s="247"/>
      <c r="BB123" s="247"/>
      <c r="BC123" s="247"/>
      <c r="BD123" s="247"/>
      <c r="BE123" s="247"/>
      <c r="BF123" s="247"/>
      <c r="BG123" s="247"/>
      <c r="BH123" s="247"/>
      <c r="BI123" s="247"/>
      <c r="BJ123" s="247"/>
      <c r="BK123" s="247"/>
      <c r="BL123" s="247"/>
      <c r="BM123" s="247"/>
      <c r="BN123" s="247"/>
      <c r="BO123" s="906" t="s">
        <v>489</v>
      </c>
      <c r="BP123" s="907"/>
      <c r="BQ123" s="861">
        <v>17177785</v>
      </c>
      <c r="BR123" s="862"/>
      <c r="BS123" s="862"/>
      <c r="BT123" s="862"/>
      <c r="BU123" s="862"/>
      <c r="BV123" s="862">
        <v>17942243</v>
      </c>
      <c r="BW123" s="862"/>
      <c r="BX123" s="862"/>
      <c r="BY123" s="862"/>
      <c r="BZ123" s="862"/>
      <c r="CA123" s="862">
        <v>17913938</v>
      </c>
      <c r="CB123" s="862"/>
      <c r="CC123" s="862"/>
      <c r="CD123" s="862"/>
      <c r="CE123" s="862"/>
      <c r="CF123" s="777"/>
      <c r="CG123" s="778"/>
      <c r="CH123" s="778"/>
      <c r="CI123" s="778"/>
      <c r="CJ123" s="863"/>
      <c r="CK123" s="898"/>
      <c r="CL123" s="884"/>
      <c r="CM123" s="884"/>
      <c r="CN123" s="884"/>
      <c r="CO123" s="885"/>
      <c r="CP123" s="864" t="s">
        <v>490</v>
      </c>
      <c r="CQ123" s="865"/>
      <c r="CR123" s="865"/>
      <c r="CS123" s="865"/>
      <c r="CT123" s="865"/>
      <c r="CU123" s="865"/>
      <c r="CV123" s="865"/>
      <c r="CW123" s="865"/>
      <c r="CX123" s="865"/>
      <c r="CY123" s="865"/>
      <c r="CZ123" s="865"/>
      <c r="DA123" s="865"/>
      <c r="DB123" s="865"/>
      <c r="DC123" s="865"/>
      <c r="DD123" s="865"/>
      <c r="DE123" s="865"/>
      <c r="DF123" s="866"/>
      <c r="DG123" s="808">
        <v>485899</v>
      </c>
      <c r="DH123" s="809"/>
      <c r="DI123" s="809"/>
      <c r="DJ123" s="809"/>
      <c r="DK123" s="810"/>
      <c r="DL123" s="811">
        <v>434702</v>
      </c>
      <c r="DM123" s="809"/>
      <c r="DN123" s="809"/>
      <c r="DO123" s="809"/>
      <c r="DP123" s="810"/>
      <c r="DQ123" s="811">
        <v>397549</v>
      </c>
      <c r="DR123" s="809"/>
      <c r="DS123" s="809"/>
      <c r="DT123" s="809"/>
      <c r="DU123" s="810"/>
      <c r="DV123" s="853">
        <v>6.6</v>
      </c>
      <c r="DW123" s="854"/>
      <c r="DX123" s="854"/>
      <c r="DY123" s="854"/>
      <c r="DZ123" s="855"/>
    </row>
    <row r="124" spans="1:130" s="226" customFormat="1" ht="26.25" customHeight="1" thickBot="1" x14ac:dyDescent="0.2">
      <c r="A124" s="849"/>
      <c r="B124" s="850"/>
      <c r="C124" s="844" t="s">
        <v>475</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v>6723</v>
      </c>
      <c r="AB124" s="809"/>
      <c r="AC124" s="809"/>
      <c r="AD124" s="809"/>
      <c r="AE124" s="810"/>
      <c r="AF124" s="811" t="s">
        <v>128</v>
      </c>
      <c r="AG124" s="809"/>
      <c r="AH124" s="809"/>
      <c r="AI124" s="809"/>
      <c r="AJ124" s="810"/>
      <c r="AK124" s="811" t="s">
        <v>491</v>
      </c>
      <c r="AL124" s="809"/>
      <c r="AM124" s="809"/>
      <c r="AN124" s="809"/>
      <c r="AO124" s="810"/>
      <c r="AP124" s="853" t="s">
        <v>128</v>
      </c>
      <c r="AQ124" s="854"/>
      <c r="AR124" s="854"/>
      <c r="AS124" s="854"/>
      <c r="AT124" s="855"/>
      <c r="AU124" s="856" t="s">
        <v>492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38.299999999999997</v>
      </c>
      <c r="BR124" s="860"/>
      <c r="BS124" s="860"/>
      <c r="BT124" s="860"/>
      <c r="BU124" s="860"/>
      <c r="BV124" s="860">
        <v>33.299999999999997</v>
      </c>
      <c r="BW124" s="860"/>
      <c r="BX124" s="860"/>
      <c r="BY124" s="860"/>
      <c r="BZ124" s="860"/>
      <c r="CA124" s="860">
        <v>14.6</v>
      </c>
      <c r="CB124" s="860"/>
      <c r="CC124" s="860"/>
      <c r="CD124" s="860"/>
      <c r="CE124" s="860"/>
      <c r="CF124" s="755"/>
      <c r="CG124" s="756"/>
      <c r="CH124" s="756"/>
      <c r="CI124" s="756"/>
      <c r="CJ124" s="891"/>
      <c r="CK124" s="899"/>
      <c r="CL124" s="899"/>
      <c r="CM124" s="899"/>
      <c r="CN124" s="899"/>
      <c r="CO124" s="900"/>
      <c r="CP124" s="864" t="s">
        <v>493</v>
      </c>
      <c r="CQ124" s="865"/>
      <c r="CR124" s="865"/>
      <c r="CS124" s="865"/>
      <c r="CT124" s="865"/>
      <c r="CU124" s="865"/>
      <c r="CV124" s="865"/>
      <c r="CW124" s="865"/>
      <c r="CX124" s="865"/>
      <c r="CY124" s="865"/>
      <c r="CZ124" s="865"/>
      <c r="DA124" s="865"/>
      <c r="DB124" s="865"/>
      <c r="DC124" s="865"/>
      <c r="DD124" s="865"/>
      <c r="DE124" s="865"/>
      <c r="DF124" s="866"/>
      <c r="DG124" s="792">
        <v>1196341</v>
      </c>
      <c r="DH124" s="793"/>
      <c r="DI124" s="793"/>
      <c r="DJ124" s="793"/>
      <c r="DK124" s="794"/>
      <c r="DL124" s="795" t="s">
        <v>128</v>
      </c>
      <c r="DM124" s="793"/>
      <c r="DN124" s="793"/>
      <c r="DO124" s="793"/>
      <c r="DP124" s="794"/>
      <c r="DQ124" s="795" t="s">
        <v>128</v>
      </c>
      <c r="DR124" s="793"/>
      <c r="DS124" s="793"/>
      <c r="DT124" s="793"/>
      <c r="DU124" s="794"/>
      <c r="DV124" s="877" t="s">
        <v>128</v>
      </c>
      <c r="DW124" s="878"/>
      <c r="DX124" s="878"/>
      <c r="DY124" s="878"/>
      <c r="DZ124" s="879"/>
    </row>
    <row r="125" spans="1:130" s="226" customFormat="1" ht="26.25" customHeight="1" x14ac:dyDescent="0.15">
      <c r="A125" s="849"/>
      <c r="B125" s="850"/>
      <c r="C125" s="844" t="s">
        <v>477</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128</v>
      </c>
      <c r="AB125" s="809"/>
      <c r="AC125" s="809"/>
      <c r="AD125" s="809"/>
      <c r="AE125" s="810"/>
      <c r="AF125" s="811" t="s">
        <v>128</v>
      </c>
      <c r="AG125" s="809"/>
      <c r="AH125" s="809"/>
      <c r="AI125" s="809"/>
      <c r="AJ125" s="810"/>
      <c r="AK125" s="811" t="s">
        <v>128</v>
      </c>
      <c r="AL125" s="809"/>
      <c r="AM125" s="809"/>
      <c r="AN125" s="809"/>
      <c r="AO125" s="810"/>
      <c r="AP125" s="853" t="s">
        <v>491</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494</v>
      </c>
      <c r="CL125" s="881"/>
      <c r="CM125" s="881"/>
      <c r="CN125" s="881"/>
      <c r="CO125" s="882"/>
      <c r="CP125" s="889" t="s">
        <v>495</v>
      </c>
      <c r="CQ125" s="837"/>
      <c r="CR125" s="837"/>
      <c r="CS125" s="837"/>
      <c r="CT125" s="837"/>
      <c r="CU125" s="837"/>
      <c r="CV125" s="837"/>
      <c r="CW125" s="837"/>
      <c r="CX125" s="837"/>
      <c r="CY125" s="837"/>
      <c r="CZ125" s="837"/>
      <c r="DA125" s="837"/>
      <c r="DB125" s="837"/>
      <c r="DC125" s="837"/>
      <c r="DD125" s="837"/>
      <c r="DE125" s="837"/>
      <c r="DF125" s="838"/>
      <c r="DG125" s="890" t="s">
        <v>128</v>
      </c>
      <c r="DH125" s="871"/>
      <c r="DI125" s="871"/>
      <c r="DJ125" s="871"/>
      <c r="DK125" s="871"/>
      <c r="DL125" s="871" t="s">
        <v>496</v>
      </c>
      <c r="DM125" s="871"/>
      <c r="DN125" s="871"/>
      <c r="DO125" s="871"/>
      <c r="DP125" s="871"/>
      <c r="DQ125" s="871" t="s">
        <v>128</v>
      </c>
      <c r="DR125" s="871"/>
      <c r="DS125" s="871"/>
      <c r="DT125" s="871"/>
      <c r="DU125" s="871"/>
      <c r="DV125" s="872" t="s">
        <v>128</v>
      </c>
      <c r="DW125" s="872"/>
      <c r="DX125" s="872"/>
      <c r="DY125" s="872"/>
      <c r="DZ125" s="873"/>
    </row>
    <row r="126" spans="1:130" s="226" customFormat="1" ht="26.25" customHeight="1" thickBot="1" x14ac:dyDescent="0.2">
      <c r="A126" s="849"/>
      <c r="B126" s="850"/>
      <c r="C126" s="844" t="s">
        <v>479</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128</v>
      </c>
      <c r="AB126" s="809"/>
      <c r="AC126" s="809"/>
      <c r="AD126" s="809"/>
      <c r="AE126" s="810"/>
      <c r="AF126" s="811" t="s">
        <v>128</v>
      </c>
      <c r="AG126" s="809"/>
      <c r="AH126" s="809"/>
      <c r="AI126" s="809"/>
      <c r="AJ126" s="810"/>
      <c r="AK126" s="811" t="s">
        <v>497</v>
      </c>
      <c r="AL126" s="809"/>
      <c r="AM126" s="809"/>
      <c r="AN126" s="809"/>
      <c r="AO126" s="810"/>
      <c r="AP126" s="853" t="s">
        <v>128</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498</v>
      </c>
      <c r="CQ126" s="781"/>
      <c r="CR126" s="781"/>
      <c r="CS126" s="781"/>
      <c r="CT126" s="781"/>
      <c r="CU126" s="781"/>
      <c r="CV126" s="781"/>
      <c r="CW126" s="781"/>
      <c r="CX126" s="781"/>
      <c r="CY126" s="781"/>
      <c r="CZ126" s="781"/>
      <c r="DA126" s="781"/>
      <c r="DB126" s="781"/>
      <c r="DC126" s="781"/>
      <c r="DD126" s="781"/>
      <c r="DE126" s="781"/>
      <c r="DF126" s="782"/>
      <c r="DG126" s="845" t="s">
        <v>491</v>
      </c>
      <c r="DH126" s="846"/>
      <c r="DI126" s="846"/>
      <c r="DJ126" s="846"/>
      <c r="DK126" s="846"/>
      <c r="DL126" s="846" t="s">
        <v>491</v>
      </c>
      <c r="DM126" s="846"/>
      <c r="DN126" s="846"/>
      <c r="DO126" s="846"/>
      <c r="DP126" s="846"/>
      <c r="DQ126" s="846" t="s">
        <v>128</v>
      </c>
      <c r="DR126" s="846"/>
      <c r="DS126" s="846"/>
      <c r="DT126" s="846"/>
      <c r="DU126" s="846"/>
      <c r="DV126" s="823" t="s">
        <v>128</v>
      </c>
      <c r="DW126" s="823"/>
      <c r="DX126" s="823"/>
      <c r="DY126" s="823"/>
      <c r="DZ126" s="824"/>
    </row>
    <row r="127" spans="1:130" s="226" customFormat="1" ht="26.25" customHeight="1" x14ac:dyDescent="0.15">
      <c r="A127" s="851"/>
      <c r="B127" s="852"/>
      <c r="C127" s="867" t="s">
        <v>499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5709</v>
      </c>
      <c r="AB127" s="809"/>
      <c r="AC127" s="809"/>
      <c r="AD127" s="809"/>
      <c r="AE127" s="810"/>
      <c r="AF127" s="811">
        <v>5449</v>
      </c>
      <c r="AG127" s="809"/>
      <c r="AH127" s="809"/>
      <c r="AI127" s="809"/>
      <c r="AJ127" s="810"/>
      <c r="AK127" s="811">
        <v>1869</v>
      </c>
      <c r="AL127" s="809"/>
      <c r="AM127" s="809"/>
      <c r="AN127" s="809"/>
      <c r="AO127" s="810"/>
      <c r="AP127" s="853">
        <v>0</v>
      </c>
      <c r="AQ127" s="854"/>
      <c r="AR127" s="854"/>
      <c r="AS127" s="854"/>
      <c r="AT127" s="855"/>
      <c r="AU127" s="228"/>
      <c r="AV127" s="228"/>
      <c r="AW127" s="228"/>
      <c r="AX127" s="870" t="s">
        <v>500</v>
      </c>
      <c r="AY127" s="841"/>
      <c r="AZ127" s="841"/>
      <c r="BA127" s="841"/>
      <c r="BB127" s="841"/>
      <c r="BC127" s="841"/>
      <c r="BD127" s="841"/>
      <c r="BE127" s="842"/>
      <c r="BF127" s="840" t="s">
        <v>501</v>
      </c>
      <c r="BG127" s="841"/>
      <c r="BH127" s="841"/>
      <c r="BI127" s="841"/>
      <c r="BJ127" s="841"/>
      <c r="BK127" s="841"/>
      <c r="BL127" s="842"/>
      <c r="BM127" s="840" t="s">
        <v>502</v>
      </c>
      <c r="BN127" s="841"/>
      <c r="BO127" s="841"/>
      <c r="BP127" s="841"/>
      <c r="BQ127" s="841"/>
      <c r="BR127" s="841"/>
      <c r="BS127" s="842"/>
      <c r="BT127" s="840" t="s">
        <v>503</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504</v>
      </c>
      <c r="CQ127" s="781"/>
      <c r="CR127" s="781"/>
      <c r="CS127" s="781"/>
      <c r="CT127" s="781"/>
      <c r="CU127" s="781"/>
      <c r="CV127" s="781"/>
      <c r="CW127" s="781"/>
      <c r="CX127" s="781"/>
      <c r="CY127" s="781"/>
      <c r="CZ127" s="781"/>
      <c r="DA127" s="781"/>
      <c r="DB127" s="781"/>
      <c r="DC127" s="781"/>
      <c r="DD127" s="781"/>
      <c r="DE127" s="781"/>
      <c r="DF127" s="782"/>
      <c r="DG127" s="845" t="s">
        <v>128</v>
      </c>
      <c r="DH127" s="846"/>
      <c r="DI127" s="846"/>
      <c r="DJ127" s="846"/>
      <c r="DK127" s="846"/>
      <c r="DL127" s="846" t="s">
        <v>128</v>
      </c>
      <c r="DM127" s="846"/>
      <c r="DN127" s="846"/>
      <c r="DO127" s="846"/>
      <c r="DP127" s="846"/>
      <c r="DQ127" s="846" t="s">
        <v>128</v>
      </c>
      <c r="DR127" s="846"/>
      <c r="DS127" s="846"/>
      <c r="DT127" s="846"/>
      <c r="DU127" s="846"/>
      <c r="DV127" s="823" t="s">
        <v>128</v>
      </c>
      <c r="DW127" s="823"/>
      <c r="DX127" s="823"/>
      <c r="DY127" s="823"/>
      <c r="DZ127" s="824"/>
    </row>
    <row r="128" spans="1:130" s="226" customFormat="1" ht="26.25" customHeight="1" thickBot="1" x14ac:dyDescent="0.2">
      <c r="A128" s="825" t="s">
        <v>505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506</v>
      </c>
      <c r="X128" s="827"/>
      <c r="Y128" s="827"/>
      <c r="Z128" s="828"/>
      <c r="AA128" s="829">
        <v>29391</v>
      </c>
      <c r="AB128" s="830"/>
      <c r="AC128" s="830"/>
      <c r="AD128" s="830"/>
      <c r="AE128" s="831"/>
      <c r="AF128" s="832">
        <v>39442</v>
      </c>
      <c r="AG128" s="830"/>
      <c r="AH128" s="830"/>
      <c r="AI128" s="830"/>
      <c r="AJ128" s="831"/>
      <c r="AK128" s="832">
        <v>33665</v>
      </c>
      <c r="AL128" s="830"/>
      <c r="AM128" s="830"/>
      <c r="AN128" s="830"/>
      <c r="AO128" s="831"/>
      <c r="AP128" s="833"/>
      <c r="AQ128" s="834"/>
      <c r="AR128" s="834"/>
      <c r="AS128" s="834"/>
      <c r="AT128" s="835"/>
      <c r="AU128" s="228"/>
      <c r="AV128" s="228"/>
      <c r="AW128" s="228"/>
      <c r="AX128" s="836" t="s">
        <v>507</v>
      </c>
      <c r="AY128" s="837"/>
      <c r="AZ128" s="837"/>
      <c r="BA128" s="837"/>
      <c r="BB128" s="837"/>
      <c r="BC128" s="837"/>
      <c r="BD128" s="837"/>
      <c r="BE128" s="838"/>
      <c r="BF128" s="815" t="s">
        <v>128</v>
      </c>
      <c r="BG128" s="816"/>
      <c r="BH128" s="816"/>
      <c r="BI128" s="816"/>
      <c r="BJ128" s="816"/>
      <c r="BK128" s="816"/>
      <c r="BL128" s="839"/>
      <c r="BM128" s="815">
        <v>13.9</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508</v>
      </c>
      <c r="CQ128" s="759"/>
      <c r="CR128" s="759"/>
      <c r="CS128" s="759"/>
      <c r="CT128" s="759"/>
      <c r="CU128" s="759"/>
      <c r="CV128" s="759"/>
      <c r="CW128" s="759"/>
      <c r="CX128" s="759"/>
      <c r="CY128" s="759"/>
      <c r="CZ128" s="759"/>
      <c r="DA128" s="759"/>
      <c r="DB128" s="759"/>
      <c r="DC128" s="759"/>
      <c r="DD128" s="759"/>
      <c r="DE128" s="759"/>
      <c r="DF128" s="760"/>
      <c r="DG128" s="819" t="s">
        <v>128</v>
      </c>
      <c r="DH128" s="820"/>
      <c r="DI128" s="820"/>
      <c r="DJ128" s="820"/>
      <c r="DK128" s="820"/>
      <c r="DL128" s="820" t="s">
        <v>128</v>
      </c>
      <c r="DM128" s="820"/>
      <c r="DN128" s="820"/>
      <c r="DO128" s="820"/>
      <c r="DP128" s="820"/>
      <c r="DQ128" s="820" t="s">
        <v>128</v>
      </c>
      <c r="DR128" s="820"/>
      <c r="DS128" s="820"/>
      <c r="DT128" s="820"/>
      <c r="DU128" s="820"/>
      <c r="DV128" s="821" t="s">
        <v>128</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509</v>
      </c>
      <c r="X129" s="806"/>
      <c r="Y129" s="806"/>
      <c r="Z129" s="807"/>
      <c r="AA129" s="808">
        <v>6740600</v>
      </c>
      <c r="AB129" s="809"/>
      <c r="AC129" s="809"/>
      <c r="AD129" s="809"/>
      <c r="AE129" s="810"/>
      <c r="AF129" s="811">
        <v>6946505</v>
      </c>
      <c r="AG129" s="809"/>
      <c r="AH129" s="809"/>
      <c r="AI129" s="809"/>
      <c r="AJ129" s="810"/>
      <c r="AK129" s="811">
        <v>7463316</v>
      </c>
      <c r="AL129" s="809"/>
      <c r="AM129" s="809"/>
      <c r="AN129" s="809"/>
      <c r="AO129" s="810"/>
      <c r="AP129" s="812"/>
      <c r="AQ129" s="813"/>
      <c r="AR129" s="813"/>
      <c r="AS129" s="813"/>
      <c r="AT129" s="814"/>
      <c r="AU129" s="229"/>
      <c r="AV129" s="229"/>
      <c r="AW129" s="229"/>
      <c r="AX129" s="780" t="s">
        <v>510</v>
      </c>
      <c r="AY129" s="781"/>
      <c r="AZ129" s="781"/>
      <c r="BA129" s="781"/>
      <c r="BB129" s="781"/>
      <c r="BC129" s="781"/>
      <c r="BD129" s="781"/>
      <c r="BE129" s="782"/>
      <c r="BF129" s="799" t="s">
        <v>128</v>
      </c>
      <c r="BG129" s="800"/>
      <c r="BH129" s="800"/>
      <c r="BI129" s="800"/>
      <c r="BJ129" s="800"/>
      <c r="BK129" s="800"/>
      <c r="BL129" s="801"/>
      <c r="BM129" s="799">
        <v>18.899999999999999</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511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512</v>
      </c>
      <c r="X130" s="806"/>
      <c r="Y130" s="806"/>
      <c r="Z130" s="807"/>
      <c r="AA130" s="808">
        <v>1317123</v>
      </c>
      <c r="AB130" s="809"/>
      <c r="AC130" s="809"/>
      <c r="AD130" s="809"/>
      <c r="AE130" s="810"/>
      <c r="AF130" s="811">
        <v>1252903</v>
      </c>
      <c r="AG130" s="809"/>
      <c r="AH130" s="809"/>
      <c r="AI130" s="809"/>
      <c r="AJ130" s="810"/>
      <c r="AK130" s="811">
        <v>1463944</v>
      </c>
      <c r="AL130" s="809"/>
      <c r="AM130" s="809"/>
      <c r="AN130" s="809"/>
      <c r="AO130" s="810"/>
      <c r="AP130" s="812"/>
      <c r="AQ130" s="813"/>
      <c r="AR130" s="813"/>
      <c r="AS130" s="813"/>
      <c r="AT130" s="814"/>
      <c r="AU130" s="229"/>
      <c r="AV130" s="229"/>
      <c r="AW130" s="229"/>
      <c r="AX130" s="780" t="s">
        <v>513</v>
      </c>
      <c r="AY130" s="781"/>
      <c r="AZ130" s="781"/>
      <c r="BA130" s="781"/>
      <c r="BB130" s="781"/>
      <c r="BC130" s="781"/>
      <c r="BD130" s="781"/>
      <c r="BE130" s="782"/>
      <c r="BF130" s="783">
        <v>9.8000000000000007</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514</v>
      </c>
      <c r="X131" s="790"/>
      <c r="Y131" s="790"/>
      <c r="Z131" s="791"/>
      <c r="AA131" s="792">
        <v>5423477</v>
      </c>
      <c r="AB131" s="793"/>
      <c r="AC131" s="793"/>
      <c r="AD131" s="793"/>
      <c r="AE131" s="794"/>
      <c r="AF131" s="795">
        <v>5693602</v>
      </c>
      <c r="AG131" s="793"/>
      <c r="AH131" s="793"/>
      <c r="AI131" s="793"/>
      <c r="AJ131" s="794"/>
      <c r="AK131" s="795">
        <v>5999372</v>
      </c>
      <c r="AL131" s="793"/>
      <c r="AM131" s="793"/>
      <c r="AN131" s="793"/>
      <c r="AO131" s="794"/>
      <c r="AP131" s="796"/>
      <c r="AQ131" s="797"/>
      <c r="AR131" s="797"/>
      <c r="AS131" s="797"/>
      <c r="AT131" s="798"/>
      <c r="AU131" s="229"/>
      <c r="AV131" s="229"/>
      <c r="AW131" s="229"/>
      <c r="AX131" s="758" t="s">
        <v>515</v>
      </c>
      <c r="AY131" s="759"/>
      <c r="AZ131" s="759"/>
      <c r="BA131" s="759"/>
      <c r="BB131" s="759"/>
      <c r="BC131" s="759"/>
      <c r="BD131" s="759"/>
      <c r="BE131" s="760"/>
      <c r="BF131" s="761">
        <v>14.6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516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517</v>
      </c>
      <c r="W132" s="771"/>
      <c r="X132" s="771"/>
      <c r="Y132" s="771"/>
      <c r="Z132" s="772"/>
      <c r="AA132" s="773">
        <v>9.5354695889999999</v>
      </c>
      <c r="AB132" s="774"/>
      <c r="AC132" s="774"/>
      <c r="AD132" s="774"/>
      <c r="AE132" s="775"/>
      <c r="AF132" s="776">
        <v>9.7314143140000002</v>
      </c>
      <c r="AG132" s="774"/>
      <c r="AH132" s="774"/>
      <c r="AI132" s="774"/>
      <c r="AJ132" s="775"/>
      <c r="AK132" s="776">
        <v>10.41624023</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518</v>
      </c>
      <c r="W133" s="750"/>
      <c r="X133" s="750"/>
      <c r="Y133" s="750"/>
      <c r="Z133" s="751"/>
      <c r="AA133" s="752">
        <v>9.3000000000000007</v>
      </c>
      <c r="AB133" s="753"/>
      <c r="AC133" s="753"/>
      <c r="AD133" s="753"/>
      <c r="AE133" s="754"/>
      <c r="AF133" s="752">
        <v>9.4</v>
      </c>
      <c r="AG133" s="753"/>
      <c r="AH133" s="753"/>
      <c r="AI133" s="753"/>
      <c r="AJ133" s="754"/>
      <c r="AK133" s="752">
        <v>9.8000000000000007</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UhMgJrIo5l/eyXCLiYda57CxuWb++6x11LEuoZIujDDzoH5uxUsbnq0adYnRxUB7am6p8j00E54WOhCxkZqqg==" saltValue="Sxt68r6CgJ562e2J2yNA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089+i5dVGp8hCoRVMxwKdo3tD9qCshLXOpkdBsUnObfVRx9xmcwKeU2lUbYIjoDSYtnLI7c6P6MJYwotkmscg==" saltValue="OxdhA43KlfnnUroRFBdhg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522</v>
      </c>
      <c r="AP7" s="268"/>
      <c r="AQ7" s="269" t="s">
        <v>523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524</v>
      </c>
      <c r="AQ8" s="275" t="s">
        <v>525</v>
      </c>
      <c r="AR8" s="276" t="s">
        <v>526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527</v>
      </c>
      <c r="AL9" s="1159"/>
      <c r="AM9" s="1159"/>
      <c r="AN9" s="1160"/>
      <c r="AO9" s="277">
        <v>1935228</v>
      </c>
      <c r="AP9" s="277">
        <v>143212</v>
      </c>
      <c r="AQ9" s="278">
        <v>102574</v>
      </c>
      <c r="AR9" s="279">
        <v>39.6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528</v>
      </c>
      <c r="AL10" s="1159"/>
      <c r="AM10" s="1159"/>
      <c r="AN10" s="1160"/>
      <c r="AO10" s="280">
        <v>169377</v>
      </c>
      <c r="AP10" s="280">
        <v>12534</v>
      </c>
      <c r="AQ10" s="281">
        <v>16361</v>
      </c>
      <c r="AR10" s="282">
        <v>-23.4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529</v>
      </c>
      <c r="AL11" s="1159"/>
      <c r="AM11" s="1159"/>
      <c r="AN11" s="1160"/>
      <c r="AO11" s="280" t="s">
        <v>530</v>
      </c>
      <c r="AP11" s="280" t="s">
        <v>530</v>
      </c>
      <c r="AQ11" s="281">
        <v>763</v>
      </c>
      <c r="AR11" s="282" t="s">
        <v>530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531</v>
      </c>
      <c r="AL12" s="1159"/>
      <c r="AM12" s="1159"/>
      <c r="AN12" s="1160"/>
      <c r="AO12" s="280" t="s">
        <v>530</v>
      </c>
      <c r="AP12" s="280" t="s">
        <v>530</v>
      </c>
      <c r="AQ12" s="281" t="s">
        <v>530</v>
      </c>
      <c r="AR12" s="282" t="s">
        <v>530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532</v>
      </c>
      <c r="AL13" s="1159"/>
      <c r="AM13" s="1159"/>
      <c r="AN13" s="1160"/>
      <c r="AO13" s="280">
        <v>43516</v>
      </c>
      <c r="AP13" s="280">
        <v>3220</v>
      </c>
      <c r="AQ13" s="281">
        <v>4354</v>
      </c>
      <c r="AR13" s="282">
        <v>-26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533</v>
      </c>
      <c r="AL14" s="1159"/>
      <c r="AM14" s="1159"/>
      <c r="AN14" s="1160"/>
      <c r="AO14" s="280">
        <v>46847</v>
      </c>
      <c r="AP14" s="280">
        <v>3467</v>
      </c>
      <c r="AQ14" s="281">
        <v>2046</v>
      </c>
      <c r="AR14" s="282">
        <v>69.5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534</v>
      </c>
      <c r="AL15" s="1162"/>
      <c r="AM15" s="1162"/>
      <c r="AN15" s="1163"/>
      <c r="AO15" s="280">
        <v>-125361</v>
      </c>
      <c r="AP15" s="280">
        <v>-9277</v>
      </c>
      <c r="AQ15" s="281">
        <v>-7552</v>
      </c>
      <c r="AR15" s="282">
        <v>22.8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192</v>
      </c>
      <c r="AL16" s="1162"/>
      <c r="AM16" s="1162"/>
      <c r="AN16" s="1163"/>
      <c r="AO16" s="280">
        <v>2069607</v>
      </c>
      <c r="AP16" s="280">
        <v>153157</v>
      </c>
      <c r="AQ16" s="281">
        <v>118546</v>
      </c>
      <c r="AR16" s="282">
        <v>29.2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539</v>
      </c>
      <c r="AL21" s="1165"/>
      <c r="AM21" s="1165"/>
      <c r="AN21" s="1166"/>
      <c r="AO21" s="293">
        <v>14.43</v>
      </c>
      <c r="AP21" s="294">
        <v>10.45</v>
      </c>
      <c r="AQ21" s="295">
        <v>3.98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540</v>
      </c>
      <c r="AL22" s="1165"/>
      <c r="AM22" s="1165"/>
      <c r="AN22" s="1166"/>
      <c r="AO22" s="298">
        <v>95.3</v>
      </c>
      <c r="AP22" s="299">
        <v>96.7</v>
      </c>
      <c r="AQ22" s="300">
        <v>-1.4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541</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522</v>
      </c>
      <c r="AP30" s="268"/>
      <c r="AQ30" s="269" t="s">
        <v>523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524</v>
      </c>
      <c r="AQ31" s="275" t="s">
        <v>525</v>
      </c>
      <c r="AR31" s="276" t="s">
        <v>526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544</v>
      </c>
      <c r="AL32" s="1149"/>
      <c r="AM32" s="1149"/>
      <c r="AN32" s="1150"/>
      <c r="AO32" s="308">
        <v>1468151</v>
      </c>
      <c r="AP32" s="308">
        <v>108647</v>
      </c>
      <c r="AQ32" s="309">
        <v>59538</v>
      </c>
      <c r="AR32" s="310">
        <v>82.5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545</v>
      </c>
      <c r="AL33" s="1149"/>
      <c r="AM33" s="1149"/>
      <c r="AN33" s="1150"/>
      <c r="AO33" s="308" t="s">
        <v>530</v>
      </c>
      <c r="AP33" s="308" t="s">
        <v>530</v>
      </c>
      <c r="AQ33" s="309" t="s">
        <v>530</v>
      </c>
      <c r="AR33" s="310" t="s">
        <v>530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546</v>
      </c>
      <c r="AL34" s="1149"/>
      <c r="AM34" s="1149"/>
      <c r="AN34" s="1150"/>
      <c r="AO34" s="308" t="s">
        <v>530</v>
      </c>
      <c r="AP34" s="308" t="s">
        <v>530</v>
      </c>
      <c r="AQ34" s="309" t="s">
        <v>530</v>
      </c>
      <c r="AR34" s="310" t="s">
        <v>530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547</v>
      </c>
      <c r="AL35" s="1149"/>
      <c r="AM35" s="1149"/>
      <c r="AN35" s="1150"/>
      <c r="AO35" s="308">
        <v>529374</v>
      </c>
      <c r="AP35" s="308">
        <v>39175</v>
      </c>
      <c r="AQ35" s="309">
        <v>21589</v>
      </c>
      <c r="AR35" s="310">
        <v>81.5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548</v>
      </c>
      <c r="AL36" s="1149"/>
      <c r="AM36" s="1149"/>
      <c r="AN36" s="1150"/>
      <c r="AO36" s="308">
        <v>122998</v>
      </c>
      <c r="AP36" s="308">
        <v>9102</v>
      </c>
      <c r="AQ36" s="309">
        <v>5101</v>
      </c>
      <c r="AR36" s="310">
        <v>78.400000000000006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549</v>
      </c>
      <c r="AL37" s="1149"/>
      <c r="AM37" s="1149"/>
      <c r="AN37" s="1150"/>
      <c r="AO37" s="308">
        <v>1869</v>
      </c>
      <c r="AP37" s="308">
        <v>138</v>
      </c>
      <c r="AQ37" s="309">
        <v>610</v>
      </c>
      <c r="AR37" s="310">
        <v>-77.400000000000006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550</v>
      </c>
      <c r="AL38" s="1152"/>
      <c r="AM38" s="1152"/>
      <c r="AN38" s="1153"/>
      <c r="AO38" s="311">
        <v>126</v>
      </c>
      <c r="AP38" s="311">
        <v>9</v>
      </c>
      <c r="AQ38" s="312">
        <v>3</v>
      </c>
      <c r="AR38" s="300">
        <v>200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551</v>
      </c>
      <c r="AL39" s="1152"/>
      <c r="AM39" s="1152"/>
      <c r="AN39" s="1153"/>
      <c r="AO39" s="308">
        <v>-33665</v>
      </c>
      <c r="AP39" s="308">
        <v>-2491</v>
      </c>
      <c r="AQ39" s="309">
        <v>-1700</v>
      </c>
      <c r="AR39" s="310">
        <v>46.5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552</v>
      </c>
      <c r="AL40" s="1149"/>
      <c r="AM40" s="1149"/>
      <c r="AN40" s="1150"/>
      <c r="AO40" s="308">
        <v>-1463944</v>
      </c>
      <c r="AP40" s="308">
        <v>-108336</v>
      </c>
      <c r="AQ40" s="309">
        <v>-57744</v>
      </c>
      <c r="AR40" s="310">
        <v>87.6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304</v>
      </c>
      <c r="AL41" s="1155"/>
      <c r="AM41" s="1155"/>
      <c r="AN41" s="1156"/>
      <c r="AO41" s="308">
        <v>624909</v>
      </c>
      <c r="AP41" s="308">
        <v>46245</v>
      </c>
      <c r="AQ41" s="309">
        <v>27397</v>
      </c>
      <c r="AR41" s="310">
        <v>68.8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522</v>
      </c>
      <c r="AN49" s="1143" t="s">
        <v>556</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557</v>
      </c>
      <c r="AO50" s="325" t="s">
        <v>558</v>
      </c>
      <c r="AP50" s="326" t="s">
        <v>559</v>
      </c>
      <c r="AQ50" s="327" t="s">
        <v>560</v>
      </c>
      <c r="AR50" s="328" t="s">
        <v>561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1124479</v>
      </c>
      <c r="AN51" s="330">
        <v>76908</v>
      </c>
      <c r="AO51" s="331">
        <v>0.4</v>
      </c>
      <c r="AP51" s="332">
        <v>82993</v>
      </c>
      <c r="AQ51" s="333">
        <v>5.2</v>
      </c>
      <c r="AR51" s="334">
        <v>-4.8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611817</v>
      </c>
      <c r="AN52" s="338">
        <v>41845</v>
      </c>
      <c r="AO52" s="339">
        <v>-2.2000000000000002</v>
      </c>
      <c r="AP52" s="340">
        <v>46787</v>
      </c>
      <c r="AQ52" s="341">
        <v>-4.9000000000000004</v>
      </c>
      <c r="AR52" s="342">
        <v>2.7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1463149</v>
      </c>
      <c r="AN53" s="330">
        <v>101692</v>
      </c>
      <c r="AO53" s="331">
        <v>32.200000000000003</v>
      </c>
      <c r="AP53" s="332">
        <v>108252</v>
      </c>
      <c r="AQ53" s="333">
        <v>30.4</v>
      </c>
      <c r="AR53" s="334">
        <v>1.8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1161252</v>
      </c>
      <c r="AN54" s="338">
        <v>80710</v>
      </c>
      <c r="AO54" s="339">
        <v>92.9</v>
      </c>
      <c r="AP54" s="340">
        <v>50321</v>
      </c>
      <c r="AQ54" s="341">
        <v>7.6</v>
      </c>
      <c r="AR54" s="342">
        <v>85.3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1405170</v>
      </c>
      <c r="AN55" s="330">
        <v>99905</v>
      </c>
      <c r="AO55" s="331">
        <v>-1.8</v>
      </c>
      <c r="AP55" s="332">
        <v>93492</v>
      </c>
      <c r="AQ55" s="333">
        <v>-13.6</v>
      </c>
      <c r="AR55" s="334">
        <v>11.8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1012269</v>
      </c>
      <c r="AN56" s="338">
        <v>71971</v>
      </c>
      <c r="AO56" s="339">
        <v>-10.8</v>
      </c>
      <c r="AP56" s="340">
        <v>53316</v>
      </c>
      <c r="AQ56" s="341">
        <v>6</v>
      </c>
      <c r="AR56" s="342">
        <v>-16.8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2109316</v>
      </c>
      <c r="AN57" s="330">
        <v>153249</v>
      </c>
      <c r="AO57" s="331">
        <v>53.4</v>
      </c>
      <c r="AP57" s="332">
        <v>94796</v>
      </c>
      <c r="AQ57" s="333">
        <v>1.4</v>
      </c>
      <c r="AR57" s="334">
        <v>52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1257490</v>
      </c>
      <c r="AN58" s="338">
        <v>91361</v>
      </c>
      <c r="AO58" s="339">
        <v>26.9</v>
      </c>
      <c r="AP58" s="340">
        <v>55781</v>
      </c>
      <c r="AQ58" s="341">
        <v>4.5999999999999996</v>
      </c>
      <c r="AR58" s="342">
        <v>22.3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1939625</v>
      </c>
      <c r="AN59" s="330">
        <v>143538</v>
      </c>
      <c r="AO59" s="331">
        <v>-6.3</v>
      </c>
      <c r="AP59" s="332">
        <v>85942</v>
      </c>
      <c r="AQ59" s="333">
        <v>-9.3000000000000007</v>
      </c>
      <c r="AR59" s="334">
        <v>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1152643</v>
      </c>
      <c r="AN60" s="338">
        <v>85299</v>
      </c>
      <c r="AO60" s="339">
        <v>-6.6</v>
      </c>
      <c r="AP60" s="340">
        <v>48630</v>
      </c>
      <c r="AQ60" s="341">
        <v>-12.8</v>
      </c>
      <c r="AR60" s="342">
        <v>6.2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1608348</v>
      </c>
      <c r="AN61" s="345">
        <v>115058</v>
      </c>
      <c r="AO61" s="346">
        <v>15.6</v>
      </c>
      <c r="AP61" s="347">
        <v>93095</v>
      </c>
      <c r="AQ61" s="348">
        <v>2.8</v>
      </c>
      <c r="AR61" s="334">
        <v>12.8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1039094</v>
      </c>
      <c r="AN62" s="338">
        <v>74237</v>
      </c>
      <c r="AO62" s="339">
        <v>20</v>
      </c>
      <c r="AP62" s="340">
        <v>50967</v>
      </c>
      <c r="AQ62" s="341">
        <v>0.1</v>
      </c>
      <c r="AR62" s="342">
        <v>19.899999999999999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lThO1kN6oTxkQndrF6Zlacg05kGkvHDz56VzRgAZzc2btA025CClNjKg6FZDrQzjvxaeYrHL8gKV+nSYk5Ufg==" saltValue="pJB2mJqHbIHRwsi1Np4S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570</v>
      </c>
    </row>
    <row r="120" spans="125:125" ht="13.5" hidden="1" customHeight="1" x14ac:dyDescent="0.15"/>
    <row r="121" spans="125:125" ht="13.5" hidden="1" customHeight="1" x14ac:dyDescent="0.15">
      <c r="DU121" s="255"/>
    </row>
  </sheetData>
  <sheetProtection algorithmName="SHA-512" hashValue="RKWNfsXaWPxzP7dzFrKksyhLyv4NKlrUzSiQxZbzuzVB8s4rB58ZuCOqAWUjZPa0Ed8/6jSuWYBWN3HnyVTmXg==" saltValue="krfB4yKkzhOl8pqVvO1q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571</v>
      </c>
    </row>
  </sheetData>
  <sheetProtection algorithmName="SHA-512" hashValue="CrqY4ZzcKmlz6d17gIzp1ukMIwyNVYwcDvsmiVrA6umUmax8Z+e76T9Zmui/e+Lh+0U9haEdMExDNqWozSpJ/A==" saltValue="EA/0lP6hTnobYGvNpSdA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67" t="s">
        <v>3</v>
      </c>
      <c r="D47" s="1167"/>
      <c r="E47" s="1168"/>
      <c r="F47" s="11">
        <v>47.49</v>
      </c>
      <c r="G47" s="12">
        <v>48.54</v>
      </c>
      <c r="H47" s="12">
        <v>49.6</v>
      </c>
      <c r="I47" s="12">
        <v>47.23</v>
      </c>
      <c r="J47" s="13">
        <v>43.96</v>
      </c>
    </row>
    <row r="48" spans="2:10" ht="57.75" customHeight="1" x14ac:dyDescent="0.15">
      <c r="B48" s="14"/>
      <c r="C48" s="1169" t="s">
        <v>4</v>
      </c>
      <c r="D48" s="1169"/>
      <c r="E48" s="1170"/>
      <c r="F48" s="15">
        <v>9.52</v>
      </c>
      <c r="G48" s="16">
        <v>10.23</v>
      </c>
      <c r="H48" s="16">
        <v>8.3000000000000007</v>
      </c>
      <c r="I48" s="16">
        <v>11.25</v>
      </c>
      <c r="J48" s="17">
        <v>6.5</v>
      </c>
    </row>
    <row r="49" spans="2:10" ht="57.75" customHeight="1" thickBot="1" x14ac:dyDescent="0.2">
      <c r="B49" s="18"/>
      <c r="C49" s="1171" t="s">
        <v>5</v>
      </c>
      <c r="D49" s="1171"/>
      <c r="E49" s="1172"/>
      <c r="F49" s="19" t="s">
        <v>577</v>
      </c>
      <c r="G49" s="20" t="s">
        <v>578</v>
      </c>
      <c r="H49" s="20" t="s">
        <v>579</v>
      </c>
      <c r="I49" s="20">
        <v>2.2999999999999998</v>
      </c>
      <c r="J49" s="21">
        <v>6.11</v>
      </c>
    </row>
    <row r="50" spans="2:10" x14ac:dyDescent="0.15"/>
  </sheetData>
  <sheetProtection algorithmName="SHA-512" hashValue="B+9IGgBB6bvXJGRnrvsrP2qvDetB5fWKyDzYH4R9dhG5I/Eg+fK/w/zT1nLMyaOaiviTW4UA/IiL6lSxj0HyKA==" saltValue="SWCvNL0mXgYIXwEGijQRQ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2023-03-15T00:59:58Z</cp:lastPrinted>
  <dcterms:created xsi:type="dcterms:W3CDTF">2023-02-20T06:41:37Z</dcterms:created>
  <dcterms:modified xsi:type="dcterms:W3CDTF">2023-10-04T07:41:35Z</dcterms:modified>
  <cp:category/>
</cp:coreProperties>
</file>