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rokusa\Desktop\ダウンロード\【財政状況資料集】_336661_美咲町_2016\"/>
    </mc:Choice>
  </mc:AlternateContent>
  <bookViews>
    <workbookView xWindow="240" yWindow="60" windowWidth="14940" windowHeight="7875"/>
  </bookViews>
  <sheets>
    <sheet name="公会計指標分析・財政指標組合せ分析表" sheetId="17" r:id="rId1"/>
    <sheet name="施設類型別ストック情報分析表①" sheetId="18" r:id="rId2"/>
    <sheet name="施設類型別ストック情報分析表②" sheetId="19" r:id="rId3"/>
    <sheet name="総括表" sheetId="9" r:id="rId4"/>
    <sheet name="普通会計の状況" sheetId="10" r:id="rId5"/>
    <sheet name="各会計、関係団体の財政状況及び健全化判断比率" sheetId="11" r:id="rId6"/>
    <sheet name="財政比較分析表" sheetId="12" r:id="rId7"/>
    <sheet name="経常経費分析表（経常収支比率の分析）" sheetId="13" r:id="rId8"/>
    <sheet name="経常経費分析表（人件費・公債費・普通建設事業費の分析）" sheetId="14" r:id="rId9"/>
    <sheet name="性質別歳出決算分析表（住民一人当たりのコスト）" sheetId="15" r:id="rId10"/>
    <sheet name="目的別歳出決算分析表（住民一人当たりのコスト）" sheetId="16" r:id="rId11"/>
    <sheet name="実質収支比率等に係る経年分析" sheetId="4" r:id="rId12"/>
    <sheet name="連結実質赤字比率に係る赤字・黒字の構成分析" sheetId="5" r:id="rId13"/>
    <sheet name="実質公債費比率（分子）の構造" sheetId="6" r:id="rId14"/>
    <sheet name="将来負担比率（分子）の構造" sheetId="7"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AM43" i="9"/>
  <c r="U43" i="9"/>
  <c r="C43" i="9"/>
  <c r="CO42" i="9"/>
  <c r="BW42" i="9"/>
  <c r="AM42" i="9"/>
  <c r="U42" i="9"/>
  <c r="C42" i="9"/>
  <c r="CO41" i="9"/>
  <c r="BW41" i="9"/>
  <c r="AM41" i="9"/>
  <c r="U41" i="9"/>
  <c r="C41" i="9"/>
  <c r="CO40" i="9"/>
  <c r="BW40" i="9"/>
  <c r="AM40" i="9"/>
  <c r="U40" i="9"/>
  <c r="CO39" i="9"/>
  <c r="BW39" i="9"/>
  <c r="AM39" i="9"/>
  <c r="CO38" i="9"/>
  <c r="BW38" i="9"/>
  <c r="AM38" i="9"/>
  <c r="CO37" i="9"/>
  <c r="BW37" i="9"/>
  <c r="AM37" i="9"/>
  <c r="CO36" i="9"/>
  <c r="BW36" i="9"/>
  <c r="AM36" i="9"/>
  <c r="CO35" i="9"/>
  <c r="BW35" i="9"/>
  <c r="AM35" i="9"/>
  <c r="CO34" i="9"/>
  <c r="BW34" i="9"/>
  <c r="AM34" i="9"/>
  <c r="C34" i="9"/>
  <c r="C35" i="9" s="1"/>
  <c r="C36" i="9" l="1"/>
  <c r="C37" i="9" s="1"/>
  <c r="C38" i="9" s="1"/>
  <c r="C39" i="9" s="1"/>
  <c r="C40"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E41" i="9" s="1"/>
  <c r="BE42" i="9" s="1"/>
  <c r="BE43" i="9" s="1"/>
</calcChain>
</file>

<file path=xl/sharedStrings.xml><?xml version="1.0" encoding="utf-8"?>
<sst xmlns="http://schemas.openxmlformats.org/spreadsheetml/2006/main" count="1013" uniqueCount="565">
  <si>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</si>
  <si>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</si>
  <si>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</si>
  <si>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</si>
  <si>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</si>
  <si>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</si>
  <si>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</si>
  <si>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</si>
  <si>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</si>
  <si>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</si>
  <si>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</si>
  <si>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</si>
  <si>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</si>
  <si>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</si>
  <si>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</si>
  <si>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</si>
  <si>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</si>
  <si>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</si>
  <si>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</si>
  <si>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</si>
  <si>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</si>
  <si>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</si>
  <si>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</si>
  <si>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</si>
  <si>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</si>
  <si>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</si>
  <si>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</si>
  <si>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</si>
  <si>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</si>
  <si>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</si>
  <si>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</si>
  <si>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</si>
  <si>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</si>
  <si>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</si>
  <si>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</si>
  <si>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</si>
  <si>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</si>
  <si>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</si>
  <si>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</si>
  <si>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</si>
  <si>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</si>
  <si>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</si>
  <si>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</si>
  <si>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</si>
  <si>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</si>
  <si>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</si>
  <si>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</si>
  <si>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</si>
  <si>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</si>
  <si>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</si>
  <si>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</si>
  <si>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</si>
  <si>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</si>
  <si>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</si>
  <si>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</si>
  <si>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</si>
  <si>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</si>
  <si>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</si>
  <si>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</si>
  <si>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</si>
  <si>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</si>
  <si>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</si>
  <si>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</si>
  <si>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</si>
  <si>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</si>
  <si>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</si>
  <si>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</si>
  <si>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</si>
  <si>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</si>
  <si>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</si>
  <si>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</si>
  <si>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</si>
  <si>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</si>
  <si>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</si>
  <si>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</si>
  <si>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</si>
  <si>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</si>
  <si>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</si>
  <si>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</si>
  <si>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</si>
  <si>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</si>
  <si>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</si>
  <si>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</si>
  <si>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</si>
  <si>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</si>
  <si>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</si>
  <si>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</si>
  <si>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</si>
  <si>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</si>
  <si>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</si>
  <si>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</si>
  <si>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</si>
  <si>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</si>
  <si>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</si>
  <si>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</si>
  <si>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</si>
  <si>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</si>
  <si>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</si>
  <si>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</si>
  <si>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</si>
  <si>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</si>
  <si>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</si>
  <si>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</si>
  <si>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</si>
  <si>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</si>
  <si>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</si>
  <si>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</si>
  <si>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</si>
  <si>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</si>
  <si>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</si>
  <si>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</si>
  <si>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</si>
  <si>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</si>
  <si>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</si>
  <si>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</si>
  <si>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</si>
  <si>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</si>
  <si>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</si>
  <si>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</si>
  <si>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</si>
  <si>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</si>
  <si>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</si>
  <si>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</si>
  <si>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</si>
  <si>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</si>
  <si>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</si>
  <si>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</si>
  <si>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</si>
  <si>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</si>
  <si>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</si>
  <si>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</si>
  <si>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</si>
  <si>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</si>
  <si>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</si>
  <si>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</si>
  <si>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</si>
  <si>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</si>
  <si>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</si>
  <si>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</si>
  <si>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</si>
  <si>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</si>
  <si>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</si>
  <si>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</si>
  <si>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</si>
  <si>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</si>
  <si>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</si>
  <si>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</si>
  <si>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</si>
  <si>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</si>
  <si>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</si>
  <si>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</si>
  <si>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</si>
  <si>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</si>
  <si>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</si>
  <si>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</si>
  <si>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</si>
  <si>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</si>
  <si>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</si>
  <si>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</si>
  <si>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</si>
  <si>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</si>
  <si>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</si>
  <si>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</si>
  <si>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</si>
  <si>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</si>
  <si>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</si>
  <si>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</si>
  <si>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</si>
  <si>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</si>
  <si>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</si>
  <si>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</si>
  <si>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</si>
  <si>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</si>
  <si>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</si>
  <si>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</si>
  <si>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</si>
  <si>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</si>
  <si>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</si>
  <si>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</si>
  <si>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</si>
  <si>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</si>
  <si>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</si>
  <si>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</si>
  <si>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</si>
  <si>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</si>
  <si>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</si>
  <si>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</si>
  <si>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</si>
  <si>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</si>
  <si>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</si>
  <si>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</si>
  <si>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</si>
  <si>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</si>
  <si>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</si>
  <si>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</si>
  <si>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</si>
  <si>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</si>
  <si>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</si>
  <si>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</si>
  <si>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</si>
  <si>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</si>
  <si>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</si>
  <si>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</si>
  <si>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</si>
  <si>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</si>
  <si>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</si>
  <si>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</si>
  <si>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</si>
  <si>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</si>
  <si>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</si>
  <si>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</si>
  <si>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</si>
  <si>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</si>
  <si>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</si>
  <si>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</si>
  <si>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</si>
  <si>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</si>
  <si>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</si>
  <si>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</si>
  <si>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</si>
  <si>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</si>
  <si>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</si>
  <si>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</si>
  <si>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</si>
  <si>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</si>
  <si>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</si>
  <si>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</si>
  <si>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</si>
  <si>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</si>
  <si>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</si>
  <si>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</si>
  <si>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</si>
  <si>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</si>
  <si>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</si>
  <si>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</si>
  <si>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</si>
  <si>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</si>
  <si>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</si>
  <si>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</si>
  <si>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</si>
  <si>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</si>
  <si>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</si>
  <si>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</si>
  <si>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</si>
  <si>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</si>
  <si>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</si>
  <si>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</si>
  <si>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</si>
  <si>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</si>
  <si>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</si>
  <si>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</si>
  <si>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</si>
  <si>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</si>
  <si>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</si>
  <si>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</si>
  <si>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</si>
  <si>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</si>
  <si>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</si>
  <si>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</si>
  <si>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</si>
  <si>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</si>
  <si>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</si>
  <si>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</si>
  <si>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</si>
  <si>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</si>
  <si>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</si>
  <si>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</si>
  <si>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</si>
  <si>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</si>
  <si>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</si>
  <si>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</si>
  <si>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</si>
  <si>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</si>
  <si>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</si>
  <si>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</si>
  <si>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</si>
  <si>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</si>
  <si>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</si>
  <si>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</si>
  <si>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</si>
  <si>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</si>
  <si>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</si>
  <si>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</si>
  <si>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</si>
  <si>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</si>
  <si>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</si>
  <si>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</si>
  <si>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</si>
  <si>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</si>
  <si>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</si>
  <si>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</si>
  <si>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</si>
  <si>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</si>
  <si>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</si>
  <si>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</si>
  <si>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</si>
  <si>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</si>
  <si>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</si>
  <si>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</si>
  <si>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</si>
  <si>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</si>
  <si>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</si>
  <si>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</si>
  <si>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</si>
  <si>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</si>
  <si>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</si>
  <si>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</si>
  <si>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</si>
  <si>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</si>
  <si>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</si>
  <si>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</si>
  <si>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</si>
  <si>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</si>
  <si>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</si>
  <si>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</si>
  <si>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</si>
  <si>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</si>
  <si>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</si>
  <si>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</si>
  <si>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</si>
  <si>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</si>
  <si>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</si>
  <si>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</si>
  <si>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</si>
  <si>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</si>
  <si>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</si>
  <si>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</si>
  <si>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</si>
  <si>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</si>
  <si>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</si>
  <si>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</si>
  <si>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</si>
  <si>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</si>
  <si>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</si>
  <si>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</si>
  <si>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</si>
  <si>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</si>
  <si>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</si>
  <si>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</si>
  <si>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</si>
  <si>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</si>
  <si>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</si>
  <si>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</si>
  <si>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</si>
  <si>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</si>
  <si>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</si>
  <si>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</si>
  <si>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</si>
  <si>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</si>
  <si>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</si>
  <si>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</si>
  <si>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</si>
  <si>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</si>
  <si>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</si>
  <si>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</si>
  <si>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</si>
  <si>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</si>
  <si>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</si>
  <si>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</si>
  <si>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</si>
  <si>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</si>
  <si>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</si>
  <si>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</si>
  <si>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</si>
  <si>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</si>
  <si>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</si>
  <si>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</si>
  <si>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</si>
  <si>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</si>
  <si>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</si>
  <si>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</si>
  <si>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</si>
  <si>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</si>
  <si>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</si>
  <si>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</si>
  <si>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</si>
  <si>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</si>
  <si>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</si>
  <si>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</si>
  <si>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</si>
  <si>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</si>
  <si>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</si>
  <si>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</si>
  <si>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</si>
  <si>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</si>
  <si>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</si>
  <si>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</si>
  <si>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</si>
  <si>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</si>
  <si>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</si>
  <si>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</si>
  <si>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</si>
  <si>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</si>
  <si>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</si>
  <si>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</si>
  <si>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</si>
  <si>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</si>
  <si>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</si>
  <si>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</si>
  <si>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</si>
  <si>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</si>
  <si>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</si>
  <si>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</si>
  <si>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</si>
  <si>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</si>
  <si>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</si>
  <si>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</si>
  <si>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</si>
  <si>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</si>
  <si>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</si>
  <si>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</si>
  <si>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</si>
  <si>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</si>
  <si>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</si>
  <si>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</si>
  <si>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</si>
  <si>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</si>
  <si>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</si>
  <si>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</si>
  <si>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</si>
  <si>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</si>
  <si>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</si>
  <si>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</si>
  <si>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</si>
  <si>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</si>
  <si>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</si>
  <si>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</si>
  <si>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</si>
  <si>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</si>
  <si>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</si>
  <si>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</si>
  <si>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</si>
  <si>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</si>
  <si>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</si>
  <si>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</si>
  <si>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</si>
  <si>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</si>
  <si>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</si>
  <si>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</si>
  <si>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</si>
  <si>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</si>
  <si>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</si>
  <si>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</si>
  <si>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</si>
  <si>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</si>
  <si>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</si>
  <si>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</si>
  <si>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</si>
  <si>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</si>
  <si>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</si>
  <si>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</si>
  <si>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</si>
  <si>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</si>
  <si>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</si>
  <si>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</si>
  <si>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</si>
  <si>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</si>
  <si>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</si>
  <si>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</si>
  <si>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</si>
  <si>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</si>
  <si>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</si>
  <si>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</si>
  <si>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</si>
  <si>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</si>
  <si>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</si>
  <si>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</si>
  <si>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</si>
  <si>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</si>
  <si>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</si>
  <si>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</si>
  <si>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</si>
  <si>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</si>
  <si>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</si>
  <si>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</si>
  <si>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</si>
  <si>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</si>
  <si>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</si>
  <si>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</si>
  <si>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</si>
  <si>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</si>
  <si>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</si>
  <si>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</si>
  <si>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</si>
  <si>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</si>
  <si>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</si>
  <si>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</si>
  <si>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</si>
  <si>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</si>
  <si>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</si>
  <si>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</si>
  <si>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</si>
  <si>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</si>
  <si>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</si>
  <si>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</si>
  <si>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</si>
  <si>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</si>
  <si>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</si>
  <si>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</si>
  <si>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</si>
  <si>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</si>
  <si>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</si>
  <si>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</si>
  <si>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</si>
  <si>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</si>
  <si>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</si>
  <si>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</si>
  <si>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</si>
  <si>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</si>
  <si>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</si>
  <si>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</si>
  <si>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</si>
  <si>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</si>
  <si>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</si>
  <si>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</si>
  <si>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</si>
  <si>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</si>
  <si>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</si>
  <si>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</si>
  <si>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</si>
  <si>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</si>
  <si>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</si>
  <si>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</si>
  <si>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</si>
  <si>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</si>
  <si>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</si>
  <si>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</si>
  <si>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</si>
  <si>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</si>
  <si>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</si>
  <si>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</si>
  <si>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</si>
  <si>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</si>
  <si>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</si>
  <si>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</si>
  <si>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</si>
  <si>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</si>
  <si>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</si>
  <si>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</si>
  <si>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美咲町住宅新築資金等貸付事業特別会計</t>
  </si>
  <si>
    <t>▲ 0.36</t>
  </si>
  <si>
    <t>▲ 0.37</t>
  </si>
  <si>
    <t>▲ 0.39</t>
  </si>
  <si>
    <t>一般会計</t>
  </si>
  <si>
    <t>美咲町国民健康保険事業特別会計</t>
  </si>
  <si>
    <t>美咲町介護保険事業特別会計</t>
  </si>
  <si>
    <t>美咲町中央北部簡易水道事業特別会計</t>
  </si>
  <si>
    <t>美咲町中央公共下水道事業特別会計</t>
  </si>
  <si>
    <t>美咲町柵原中央簡易水道事業特別会計</t>
  </si>
  <si>
    <t>美咲町柵原公共下水道事業特別会計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</si>
  <si>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</si>
  <si>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</si>
  <si>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</si>
  <si>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</si>
  <si>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</si>
  <si>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</si>
  <si>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</si>
  <si>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</si>
  <si>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</si>
  <si>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</si>
  <si>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</si>
  <si>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</si>
  <si>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ここに入力</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</si>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</sst>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{9E58F86D-D07E-44CD-A21B-3167B957F6B6}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{518C62CA-A506-40E9-A3E2-043BA7F0F9DF}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{643A6C86-2A89-4A6B-BBAD-881C0CA2335B}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{F4ED4D26-8454-43F3-A193-9D126CA31C97}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{ADA078DA-FB60-4A6E-8D4A-21DBC8414DA1}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c:v>
                </c:pt>
              </c:numCache>
            </c:numRef>
          </c:xVal>
          <c:yVal>
            <c:numRef>
              <c:f>公会計指標分析・財政指標組合せ分析表!$K$51:$O$51</c:f>
              <c:numCache>
                <c:formatCode>#,##0.0;"▲ "#,##0.0</c:formatCode>
                <c:ptCount val="5"/>
                <c:pt idx="3">
                  <c:v>50.4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{67F50B62-DBB8-469C-B839-78BE9C4A024C}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{697582A9-7AC9-4903-A655-0B65C922C030}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{C1CAF8BA-06DD-41FA-999D-0145A9C02AD9}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{38B15104-B64D-4860-A834-781454AFC782}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{CB7EEDE3-5FDB-41A2-BDA3-B9CAB171F1C5}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17039440"/>
        <c:axId val="517039832"/>
      </c:scatterChart>
      <c:valAx>
        <c:axId val="517039440"/>
        <c:scaling>
          <c:orientation val="minMax"/>
          <c:max val="57"/>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039832"/>
        <c:crosses val="autoZero"/>
        <c:crossBetween val="midCat"/>
      </c:valAx>
      <c:valAx>
        <c:axId val="517039832"/>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039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{657DC96E-4FC2-4918-804F-1F3B789F7F53}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{8E00713E-AC20-4EA0-A330-B7D4D720C529}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{3D8EDE5A-858E-4498-8528-25C0ABD633F8}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{9E625274-EB99-429C-BE98-AA60E63EA441}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{CB98D850-0E14-4E2D-B0C7-3156785D7DBC}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15.4</c:v>
                </c:pt>
                <c:pt idx="2">
                  <c:v>13.6</c:v>
                </c:pt>
                <c:pt idx="3">
                  <c:v>12.1</c:v>
                </c:pt>
                <c:pt idx="4">
                  <c:v>11.5</c:v>
                </c:pt>
              </c:numCache>
            </c:numRef>
          </c:xVal>
          <c:yVal>
            <c:numRef>
              <c:f>公会計指標分析・財政指標組合せ分析表!$K$73:$O$73</c:f>
              <c:numCache>
                <c:formatCode>#,##0.0;"▲ "#,##0.0</c:formatCode>
                <c:ptCount val="5"/>
                <c:pt idx="0">
                  <c:v>92.6</c:v>
                </c:pt>
                <c:pt idx="1">
                  <c:v>69.599999999999994</c:v>
                </c:pt>
                <c:pt idx="2">
                  <c:v>53.9</c:v>
                </c:pt>
                <c:pt idx="3">
                  <c:v>50.4</c:v>
                </c:pt>
                <c:pt idx="4">
                  <c:v>40.4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{E7C8691C-1FFC-45B6-AFF3-E1694BDEE26E}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{A6BA7B4B-0C85-4C27-A34B-20D8510A36A6}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{A14E4475-8132-4BFE-B3B9-9D0DF234CD22}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{601FAB58-672E-4D39-8B4A-F669C08DED24}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{D93A35AC-8F10-426C-9E7A-D2192124FD16}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17040616"/>
        <c:axId val="517041008"/>
      </c:scatterChart>
      <c:valAx>
        <c:axId val="517040616"/>
        <c:scaling>
          <c:orientation val="minMax"/>
          <c:max val="17.5"/>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041008"/>
        <c:crosses val="autoZero"/>
        <c:crossBetween val="midCat"/>
      </c:valAx>
      <c:valAx>
        <c:axId val="517041008"/>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040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98988</c:v>
                </c:pt>
                <c:pt idx="1">
                  <c:v>69913</c:v>
                </c:pt>
                <c:pt idx="2">
                  <c:v>55546</c:v>
                </c:pt>
                <c:pt idx="3">
                  <c:v>66572</c:v>
                </c:pt>
                <c:pt idx="4">
                  <c:v>76575</c:v>
                </c:pt>
              </c:numCache>
            </c:numRef>
          </c:val>
          <c:smooth val="0"/>
        </c:ser>
        <c:dLbls>
          <c:showLegendKey val="0"/>
          <c:showVal val="0"/>
          <c:showCatName val="0"/>
          <c:showSerName val="0"/>
          <c:showPercent val="0"/>
          <c:showBubbleSize val="0"/>
        </c:dLbls>
        <c:marker val="1"/>
        <c:smooth val="0"/>
        <c:axId val="455724352"/>
        <c:axId val="455724744"/>
      </c:lineChart>
      <c:catAx>
        <c:axId val="45572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24744"/>
        <c:crosses val="autoZero"/>
        <c:auto val="1"/>
        <c:lblAlgn val="ctr"/>
        <c:lblOffset val="100"/>
        <c:tickLblSkip val="1"/>
        <c:tickMarkSkip val="1"/>
        <c:noMultiLvlLbl val="0"/>
      </c:catAx>
      <c:valAx>
        <c:axId val="455724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2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10.67</c:v>
                </c:pt>
                <c:pt idx="1">
                  <c:v>11.24</c:v>
                </c:pt>
                <c:pt idx="2">
                  <c:v>11.58</c:v>
                </c:pt>
                <c:pt idx="3">
                  <c:v>10.47</c:v>
                </c:pt>
                <c:pt idx="4">
                  <c:v>10.3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36.96</c:v>
                </c:pt>
                <c:pt idx="1">
                  <c:v>39.54</c:v>
                </c:pt>
                <c:pt idx="2">
                  <c:v>43.1</c:v>
                </c:pt>
                <c:pt idx="3">
                  <c:v>43.78</c:v>
                </c:pt>
                <c:pt idx="4">
                  <c:v>46.11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12938224"/>
        <c:axId val="512938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6.62</c:v>
                </c:pt>
                <c:pt idx="1">
                  <c:v>5.62</c:v>
                </c:pt>
                <c:pt idx="2">
                  <c:v>4.78</c:v>
                </c:pt>
                <c:pt idx="3">
                  <c:v>2.02</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12938224"/>
        <c:axId val="512938616"/>
      </c:lineChart>
      <c:catAx>
        <c:axId val="51293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2938616"/>
        <c:crosses val="autoZero"/>
        <c:auto val="1"/>
        <c:lblAlgn val="ctr"/>
        <c:lblOffset val="100"/>
        <c:tickLblSkip val="1"/>
        <c:tickMarkSkip val="1"/>
        <c:noMultiLvlLbl val="0"/>
      </c:catAx>
      <c:valAx>
        <c:axId val="51293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3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0.76</c:v>
                </c:pt>
                <c:pt idx="2">
                  <c:v>#N/A</c:v>
                </c:pt>
                <c:pt idx="3">
                  <c:v>1.1499999999999999</c:v>
                </c:pt>
                <c:pt idx="4">
                  <c:v>#N/A</c:v>
                </c:pt>
                <c:pt idx="5">
                  <c:v>1.18</c:v>
                </c:pt>
                <c:pt idx="6">
                  <c:v>#N/A</c:v>
                </c:pt>
                <c:pt idx="7">
                  <c:v>0.94</c:v>
                </c:pt>
                <c:pt idx="8">
                  <c:v>#N/A</c:v>
                </c:pt>
                <c:pt idx="9">
                  <c:v>0.73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美咲町柵原公共下水道事業特別会計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0.36</c:v>
                </c:pt>
                <c:pt idx="2">
                  <c:v>#N/A</c:v>
                </c:pt>
                <c:pt idx="3">
                  <c:v>0.34</c:v>
                </c:pt>
                <c:pt idx="4">
                  <c:v>#N/A</c:v>
                </c:pt>
                <c:pt idx="5">
                  <c:v>0.33</c:v>
                </c:pt>
                <c:pt idx="6">
                  <c:v>#N/A</c:v>
                </c:pt>
                <c:pt idx="7">
                  <c:v>0.39</c:v>
                </c:pt>
                <c:pt idx="8">
                  <c:v>#N/A</c:v>
                </c:pt>
                <c:pt idx="9">
                  <c:v>0.17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美咲町柵原中央簡易水道事業特別会計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0.2</c:v>
                </c:pt>
                <c:pt idx="4">
                  <c:v>#N/A</c:v>
                </c:pt>
                <c:pt idx="5">
                  <c:v>0.24</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美咲町中央公共下水道事業特別会計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0.32</c:v>
                </c:pt>
                <c:pt idx="2">
                  <c:v>#N/A</c:v>
                </c:pt>
                <c:pt idx="3">
                  <c:v>0.19</c:v>
                </c:pt>
                <c:pt idx="4">
                  <c:v>#N/A</c:v>
                </c:pt>
                <c:pt idx="5">
                  <c:v>0.22</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美咲町中央北部簡易水道事業特別会計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0.08</c:v>
                </c:pt>
                <c:pt idx="4">
                  <c:v>#N/A</c:v>
                </c:pt>
                <c:pt idx="5">
                  <c:v>0.11</c:v>
                </c:pt>
                <c:pt idx="6">
                  <c:v>#N/A</c:v>
                </c:pt>
                <c:pt idx="7">
                  <c:v>0.19</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0.66</c:v>
                </c:pt>
                <c:pt idx="4">
                  <c:v>#N/A</c:v>
                </c:pt>
                <c:pt idx="5">
                  <c:v>0.42</c:v>
                </c:pt>
                <c:pt idx="6">
                  <c:v>#N/A</c:v>
                </c:pt>
                <c:pt idx="7">
                  <c:v>1.1499999999999999</c:v>
                </c:pt>
                <c:pt idx="8">
                  <c:v>#N/A</c:v>
                </c:pt>
                <c:pt idx="9">
                  <c:v>1.05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1.23</c:v>
                </c:pt>
                <c:pt idx="2">
                  <c:v>#N/A</c:v>
                </c:pt>
                <c:pt idx="3">
                  <c:v>1.18</c:v>
                </c:pt>
                <c:pt idx="4">
                  <c:v>#N/A</c:v>
                </c:pt>
                <c:pt idx="5">
                  <c:v>1.0900000000000001</c:v>
                </c:pt>
                <c:pt idx="6">
                  <c:v>#N/A</c:v>
                </c:pt>
                <c:pt idx="7">
                  <c:v>0.57999999999999996</c:v>
                </c:pt>
                <c:pt idx="8">
                  <c:v>#N/A</c:v>
                </c:pt>
                <c:pt idx="9">
                  <c:v>1.45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10.9</c:v>
                </c:pt>
                <c:pt idx="2">
                  <c:v>#N/A</c:v>
                </c:pt>
                <c:pt idx="3">
                  <c:v>11.25</c:v>
                </c:pt>
                <c:pt idx="4">
                  <c:v>#N/A</c:v>
                </c:pt>
                <c:pt idx="5">
                  <c:v>11.68</c:v>
                </c:pt>
                <c:pt idx="6">
                  <c:v>#N/A</c:v>
                </c:pt>
                <c:pt idx="7">
                  <c:v>10.62</c:v>
                </c:pt>
                <c:pt idx="8">
                  <c:v>#N/A</c:v>
                </c:pt>
                <c:pt idx="9">
                  <c:v>10.55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0.36</c:v>
                </c:pt>
                <c:pt idx="1">
                  <c:v>#N/A</c:v>
                </c:pt>
                <c:pt idx="2">
                  <c:v>0.36</c:v>
                </c:pt>
                <c:pt idx="3">
                  <c:v>#N/A</c:v>
                </c:pt>
                <c:pt idx="4">
                  <c:v>0.37</c:v>
                </c:pt>
                <c:pt idx="5">
                  <c:v>#N/A</c:v>
                </c:pt>
                <c:pt idx="6">
                  <c:v>0.36</c:v>
                </c:pt>
                <c:pt idx="7">
                  <c:v>#N/A</c:v>
                </c:pt>
                <c:pt idx="8">
                  <c:v>0.39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2939400"/>
        <c:axId val="512939792"/>
      </c:barChart>
      <c:catAx>
        <c:axId val="51293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939792"/>
        <c:crosses val="autoZero"/>
        <c:auto val="1"/>
        <c:lblAlgn val="ctr"/>
        <c:lblOffset val="100"/>
        <c:tickLblSkip val="1"/>
        <c:tickMarkSkip val="1"/>
        <c:noMultiLvlLbl val="0"/>
      </c:catAx>
      <c:valAx>
        <c:axId val="51293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939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1869</c:v>
                </c:pt>
                <c:pt idx="5">
                  <c:v>1813</c:v>
                </c:pt>
                <c:pt idx="8">
                  <c:v>1806</c:v>
                </c:pt>
                <c:pt idx="11">
                  <c:v>1777</c:v>
                </c:pt>
                <c:pt idx="14">
                  <c:v>1738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29</c:v>
                </c:pt>
                <c:pt idx="6">
                  <c:v>18</c:v>
                </c:pt>
                <c:pt idx="9">
                  <c:v>11</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c:v>
                </c:pt>
                <c:pt idx="3">
                  <c:v>46</c:v>
                </c:pt>
                <c:pt idx="6">
                  <c:v>39</c:v>
                </c:pt>
                <c:pt idx="9">
                  <c:v>37</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419</c:v>
                </c:pt>
                <c:pt idx="6">
                  <c:v>437</c:v>
                </c:pt>
                <c:pt idx="9">
                  <c:v>440</c:v>
                </c:pt>
                <c:pt idx="12">
                  <c:v>491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2273</c:v>
                </c:pt>
                <c:pt idx="3">
                  <c:v>2135</c:v>
                </c:pt>
                <c:pt idx="6">
                  <c:v>2023</c:v>
                </c:pt>
                <c:pt idx="9">
                  <c:v>1912</c:v>
                </c:pt>
                <c:pt idx="12">
                  <c:v>1863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5727880"/>
        <c:axId val="45572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903</c:v>
                </c:pt>
                <c:pt idx="2">
                  <c:v>#N/A</c:v>
                </c:pt>
                <c:pt idx="3">
                  <c:v>#N/A</c:v>
                </c:pt>
                <c:pt idx="4">
                  <c:v>817</c:v>
                </c:pt>
                <c:pt idx="5">
                  <c:v>#N/A</c:v>
                </c:pt>
                <c:pt idx="6">
                  <c:v>#N/A</c:v>
                </c:pt>
                <c:pt idx="7">
                  <c:v>711</c:v>
                </c:pt>
                <c:pt idx="8">
                  <c:v>#N/A</c:v>
                </c:pt>
                <c:pt idx="9">
                  <c:v>#N/A</c:v>
                </c:pt>
                <c:pt idx="10">
                  <c:v>623</c:v>
                </c:pt>
                <c:pt idx="11">
                  <c:v>#N/A</c:v>
                </c:pt>
                <c:pt idx="12">
                  <c:v>#N/A</c:v>
                </c:pt>
                <c:pt idx="13">
                  <c:v>663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5727880"/>
        <c:axId val="455727488"/>
      </c:lineChart>
      <c:catAx>
        <c:axId val="45572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727488"/>
        <c:crosses val="autoZero"/>
        <c:auto val="1"/>
        <c:lblAlgn val="ctr"/>
        <c:lblOffset val="100"/>
        <c:tickLblSkip val="1"/>
        <c:tickMarkSkip val="1"/>
        <c:noMultiLvlLbl val="0"/>
      </c:catAx>
      <c:valAx>
        <c:axId val="4557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72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14825</c:v>
                </c:pt>
                <c:pt idx="5">
                  <c:v>14081</c:v>
                </c:pt>
                <c:pt idx="8">
                  <c:v>13434</c:v>
                </c:pt>
                <c:pt idx="11">
                  <c:v>12656</c:v>
                </c:pt>
                <c:pt idx="14">
                  <c:v>11855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326</c:v>
                </c:pt>
                <c:pt idx="5">
                  <c:v>275</c:v>
                </c:pt>
                <c:pt idx="8">
                  <c:v>231</c:v>
                </c:pt>
                <c:pt idx="11">
                  <c:v>185</c:v>
                </c:pt>
                <c:pt idx="14">
                  <c:v>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4180</c:v>
                </c:pt>
                <c:pt idx="5">
                  <c:v>4446</c:v>
                </c:pt>
                <c:pt idx="8">
                  <c:v>4828</c:v>
                </c:pt>
                <c:pt idx="11">
                  <c:v>5074</c:v>
                </c:pt>
                <c:pt idx="14">
                  <c:v>5309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2625</c:v>
                </c:pt>
                <c:pt idx="3">
                  <c:v>2517</c:v>
                </c:pt>
                <c:pt idx="6">
                  <c:v>2369</c:v>
                </c:pt>
                <c:pt idx="9">
                  <c:v>2441</c:v>
                </c:pt>
                <c:pt idx="12">
                  <c:v>2337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377</c:v>
                </c:pt>
                <c:pt idx="3">
                  <c:v>483</c:v>
                </c:pt>
                <c:pt idx="6">
                  <c:v>805</c:v>
                </c:pt>
                <c:pt idx="9">
                  <c:v>1206</c:v>
                </c:pt>
                <c:pt idx="12">
                  <c:v>1160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5518</c:v>
                </c:pt>
                <c:pt idx="3">
                  <c:v>5156</c:v>
                </c:pt>
                <c:pt idx="6">
                  <c:v>5048</c:v>
                </c:pt>
                <c:pt idx="9">
                  <c:v>4932</c:v>
                </c:pt>
                <c:pt idx="12">
                  <c:v>4796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249</c:v>
                </c:pt>
                <c:pt idx="3">
                  <c:v>214</c:v>
                </c:pt>
                <c:pt idx="6">
                  <c:v>153</c:v>
                </c:pt>
                <c:pt idx="9">
                  <c:v>129</c:v>
                </c:pt>
                <c:pt idx="12">
                  <c:v>107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16066</c:v>
                </c:pt>
                <c:pt idx="3">
                  <c:v>14594</c:v>
                </c:pt>
                <c:pt idx="6">
                  <c:v>13264</c:v>
                </c:pt>
                <c:pt idx="9">
                  <c:v>12169</c:v>
                </c:pt>
                <c:pt idx="12">
                  <c:v>11144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5727096"/>
        <c:axId val="51294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5503</c:v>
                </c:pt>
                <c:pt idx="2">
                  <c:v>#N/A</c:v>
                </c:pt>
                <c:pt idx="3">
                  <c:v>#N/A</c:v>
                </c:pt>
                <c:pt idx="4">
                  <c:v>4162</c:v>
                </c:pt>
                <c:pt idx="5">
                  <c:v>#N/A</c:v>
                </c:pt>
                <c:pt idx="6">
                  <c:v>#N/A</c:v>
                </c:pt>
                <c:pt idx="7">
                  <c:v>3148</c:v>
                </c:pt>
                <c:pt idx="8">
                  <c:v>#N/A</c:v>
                </c:pt>
                <c:pt idx="9">
                  <c:v>#N/A</c:v>
                </c:pt>
                <c:pt idx="10">
                  <c:v>2962</c:v>
                </c:pt>
                <c:pt idx="11">
                  <c:v>#N/A</c:v>
                </c:pt>
                <c:pt idx="12">
                  <c:v>#N/A</c:v>
                </c:pt>
                <c:pt idx="13">
                  <c:v>2281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5727096"/>
        <c:axId val="512940576"/>
      </c:lineChart>
      <c:catAx>
        <c:axId val="45572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940576"/>
        <c:crosses val="autoZero"/>
        <c:auto val="1"/>
        <c:lblAlgn val="ctr"/>
        <c:lblOffset val="100"/>
        <c:tickLblSkip val="1"/>
        <c:tickMarkSkip val="1"/>
        <c:noMultiLvlLbl val="0"/>
      </c:catAx>
      <c:valAx>
        <c:axId val="51294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72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38661</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60234</xdr:rowOff>
    </xdr:from>
    <xdr:to>
      <xdr:col>3</xdr:col>
      <xdr:colOff>1222375</xdr:colOff>
      <xdr:row>30</xdr:row>
      <xdr:rowOff>161834</xdr:rowOff>
    </xdr:to>
    <xdr:sp macro="" textlink="">
      <xdr:nvSpPr>
        <xdr:cNvPr id="72" name="フローチャート :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44813</xdr:rowOff>
    </xdr:from>
    <xdr:to>
      <xdr:col>3</xdr:col>
      <xdr:colOff>511175</xdr:colOff>
      <xdr:row>30</xdr:row>
      <xdr:rowOff>146413</xdr:rowOff>
    </xdr:to>
    <xdr:sp macro="" textlink="">
      <xdr:nvSpPr>
        <xdr:cNvPr id="73" name="フローチャート : 判断 72"/>
        <xdr:cNvSpPr/>
      </xdr:nvSpPr>
      <xdr:spPr>
        <a:xfrm>
          <a:off x="4000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5443</xdr:rowOff>
    </xdr:from>
    <xdr:to>
      <xdr:col>3</xdr:col>
      <xdr:colOff>511175</xdr:colOff>
      <xdr:row>33</xdr:row>
      <xdr:rowOff>107043</xdr:rowOff>
    </xdr:to>
    <xdr:sp macro="" textlink="">
      <xdr:nvSpPr>
        <xdr:cNvPr id="79" name="円/楕円 78"/>
        <xdr:cNvSpPr/>
      </xdr:nvSpPr>
      <xdr:spPr>
        <a:xfrm>
          <a:off x="4000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162940</xdr:rowOff>
    </xdr:from>
    <xdr:ext cx="405111" cy="259045"/>
    <xdr:sp macro="" textlink="">
      <xdr:nvSpPr>
        <xdr:cNvPr id="80" name="n_1aveValue有形固定資産減価償却率"/>
        <xdr:cNvSpPr txBox="1"/>
      </xdr:nvSpPr>
      <xdr:spPr>
        <a:xfrm>
          <a:off x="3836043"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98170</xdr:rowOff>
    </xdr:from>
    <xdr:ext cx="405111" cy="259045"/>
    <xdr:sp macro="" textlink="">
      <xdr:nvSpPr>
        <xdr:cNvPr id="81" name="n_1mainValue有形固定資産減価償却率"/>
        <xdr:cNvSpPr txBox="1"/>
      </xdr:nvSpPr>
      <xdr:spPr>
        <a:xfrm>
          <a:off x="3836043"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16746</xdr:rowOff>
    </xdr:from>
    <xdr:to>
      <xdr:col>6</xdr:col>
      <xdr:colOff>511175</xdr:colOff>
      <xdr:row>36</xdr:row>
      <xdr:rowOff>114554</xdr:rowOff>
    </xdr:to>
    <xdr:cxnSp macro="">
      <xdr:nvCxnSpPr>
        <xdr:cNvPr id="63" name="直線コネクタ 62"/>
        <xdr:cNvCxnSpPr/>
      </xdr:nvCxnSpPr>
      <xdr:spPr>
        <a:xfrm>
          <a:off x="3797300" y="618894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16746</xdr:rowOff>
    </xdr:from>
    <xdr:to>
      <xdr:col>5</xdr:col>
      <xdr:colOff>358775</xdr:colOff>
      <xdr:row>36</xdr:row>
      <xdr:rowOff>110962</xdr:rowOff>
    </xdr:to>
    <xdr:cxnSp macro="">
      <xdr:nvCxnSpPr>
        <xdr:cNvPr id="66" name="直線コネクタ 65"/>
        <xdr:cNvCxnSpPr/>
      </xdr:nvCxnSpPr>
      <xdr:spPr>
        <a:xfrm flipV="1">
          <a:off x="2908300" y="618894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110962</xdr:rowOff>
    </xdr:from>
    <xdr:to>
      <xdr:col>4</xdr:col>
      <xdr:colOff>155575</xdr:colOff>
      <xdr:row>36</xdr:row>
      <xdr:rowOff>139700</xdr:rowOff>
    </xdr:to>
    <xdr:cxnSp macro="">
      <xdr:nvCxnSpPr>
        <xdr:cNvPr id="69" name="直線コネクタ 68"/>
        <xdr:cNvCxnSpPr/>
      </xdr:nvCxnSpPr>
      <xdr:spPr>
        <a:xfrm flipV="1">
          <a:off x="2019300" y="628316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125494</xdr:rowOff>
    </xdr:from>
    <xdr:to>
      <xdr:col>2</xdr:col>
      <xdr:colOff>638175</xdr:colOff>
      <xdr:row>36</xdr:row>
      <xdr:rowOff>139700</xdr:rowOff>
    </xdr:to>
    <xdr:cxnSp macro="">
      <xdr:nvCxnSpPr>
        <xdr:cNvPr id="72" name="直線コネクタ 71"/>
        <xdr:cNvCxnSpPr/>
      </xdr:nvCxnSpPr>
      <xdr:spPr>
        <a:xfrm>
          <a:off x="1130300" y="629769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63754</xdr:rowOff>
    </xdr:from>
    <xdr:to>
      <xdr:col>6</xdr:col>
      <xdr:colOff>561975</xdr:colOff>
      <xdr:row>36</xdr:row>
      <xdr:rowOff>165354</xdr:rowOff>
    </xdr:to>
    <xdr:sp macro="" textlink="">
      <xdr:nvSpPr>
        <xdr:cNvPr id="82" name="円/楕円 81"/>
        <xdr:cNvSpPr/>
      </xdr:nvSpPr>
      <xdr:spPr>
        <a:xfrm>
          <a:off x="4584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86631</xdr:rowOff>
    </xdr:from>
    <xdr:ext cx="469744" cy="259045"/>
    <xdr:sp macro="" textlink="">
      <xdr:nvSpPr>
        <xdr:cNvPr id="83" name="議会費該当値テキスト"/>
        <xdr:cNvSpPr txBox="1"/>
      </xdr:nvSpPr>
      <xdr:spPr>
        <a:xfrm>
          <a:off x="4686300"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137396</xdr:rowOff>
    </xdr:from>
    <xdr:to>
      <xdr:col>5</xdr:col>
      <xdr:colOff>409575</xdr:colOff>
      <xdr:row>36</xdr:row>
      <xdr:rowOff>67546</xdr:rowOff>
    </xdr:to>
    <xdr:sp macro="" textlink="">
      <xdr:nvSpPr>
        <xdr:cNvPr id="84" name="円/楕円 83"/>
        <xdr:cNvSpPr/>
      </xdr:nvSpPr>
      <xdr:spPr>
        <a:xfrm>
          <a:off x="3746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84073</xdr:rowOff>
    </xdr:from>
    <xdr:ext cx="469744" cy="259045"/>
    <xdr:sp macro="" textlink="">
      <xdr:nvSpPr>
        <xdr:cNvPr id="85" name="テキスト ボックス 84"/>
        <xdr:cNvSpPr txBox="1"/>
      </xdr:nvSpPr>
      <xdr:spPr>
        <a:xfrm>
          <a:off x="3562427" y="5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60162</xdr:rowOff>
    </xdr:from>
    <xdr:to>
      <xdr:col>4</xdr:col>
      <xdr:colOff>206375</xdr:colOff>
      <xdr:row>36</xdr:row>
      <xdr:rowOff>161762</xdr:rowOff>
    </xdr:to>
    <xdr:sp macro="" textlink="">
      <xdr:nvSpPr>
        <xdr:cNvPr id="86" name="円/楕円 85"/>
        <xdr:cNvSpPr/>
      </xdr:nvSpPr>
      <xdr:spPr>
        <a:xfrm>
          <a:off x="2857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6839</xdr:rowOff>
    </xdr:from>
    <xdr:ext cx="469744" cy="259045"/>
    <xdr:sp macro="" textlink="">
      <xdr:nvSpPr>
        <xdr:cNvPr id="87" name="テキスト ボックス 86"/>
        <xdr:cNvSpPr txBox="1"/>
      </xdr:nvSpPr>
      <xdr:spPr>
        <a:xfrm>
          <a:off x="2673427"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88900</xdr:rowOff>
    </xdr:from>
    <xdr:to>
      <xdr:col>3</xdr:col>
      <xdr:colOff>3175</xdr:colOff>
      <xdr:row>37</xdr:row>
      <xdr:rowOff>19050</xdr:rowOff>
    </xdr:to>
    <xdr:sp macro="" textlink="">
      <xdr:nvSpPr>
        <xdr:cNvPr id="88" name="円/楕円 87"/>
        <xdr:cNvSpPr/>
      </xdr:nvSpPr>
      <xdr:spPr>
        <a:xfrm>
          <a:off x="196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35577</xdr:rowOff>
    </xdr:from>
    <xdr:ext cx="469744" cy="259045"/>
    <xdr:sp macro="" textlink="">
      <xdr:nvSpPr>
        <xdr:cNvPr id="89" name="テキスト ボックス 88"/>
        <xdr:cNvSpPr txBox="1"/>
      </xdr:nvSpPr>
      <xdr:spPr>
        <a:xfrm>
          <a:off x="178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74694</xdr:rowOff>
    </xdr:from>
    <xdr:to>
      <xdr:col>1</xdr:col>
      <xdr:colOff>485775</xdr:colOff>
      <xdr:row>37</xdr:row>
      <xdr:rowOff>4844</xdr:rowOff>
    </xdr:to>
    <xdr:sp macro="" textlink="">
      <xdr:nvSpPr>
        <xdr:cNvPr id="90" name="円/楕円 89"/>
        <xdr:cNvSpPr/>
      </xdr:nvSpPr>
      <xdr:spPr>
        <a:xfrm>
          <a:off x="1079500" y="62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21371</xdr:rowOff>
    </xdr:from>
    <xdr:ext cx="469744" cy="259045"/>
    <xdr:sp macro="" textlink="">
      <xdr:nvSpPr>
        <xdr:cNvPr id="91" name="テキスト ボックス 90"/>
        <xdr:cNvSpPr txBox="1"/>
      </xdr:nvSpPr>
      <xdr:spPr>
        <a:xfrm>
          <a:off x="895427" y="60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78064</xdr:rowOff>
    </xdr:from>
    <xdr:to>
      <xdr:col>6</xdr:col>
      <xdr:colOff>511175</xdr:colOff>
      <xdr:row>58</xdr:row>
      <xdr:rowOff>97323</xdr:rowOff>
    </xdr:to>
    <xdr:cxnSp macro="">
      <xdr:nvCxnSpPr>
        <xdr:cNvPr id="120" name="直線コネクタ 119"/>
        <xdr:cNvCxnSpPr/>
      </xdr:nvCxnSpPr>
      <xdr:spPr>
        <a:xfrm flipV="1">
          <a:off x="3797300" y="10022164"/>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90872</xdr:rowOff>
    </xdr:from>
    <xdr:to>
      <xdr:col>5</xdr:col>
      <xdr:colOff>358775</xdr:colOff>
      <xdr:row>58</xdr:row>
      <xdr:rowOff>97323</xdr:rowOff>
    </xdr:to>
    <xdr:cxnSp macro="">
      <xdr:nvCxnSpPr>
        <xdr:cNvPr id="123" name="直線コネクタ 122"/>
        <xdr:cNvCxnSpPr/>
      </xdr:nvCxnSpPr>
      <xdr:spPr>
        <a:xfrm>
          <a:off x="2908300" y="10034972"/>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90872</xdr:rowOff>
    </xdr:from>
    <xdr:to>
      <xdr:col>4</xdr:col>
      <xdr:colOff>155575</xdr:colOff>
      <xdr:row>58</xdr:row>
      <xdr:rowOff>101043</xdr:rowOff>
    </xdr:to>
    <xdr:cxnSp macro="">
      <xdr:nvCxnSpPr>
        <xdr:cNvPr id="126" name="直線コネクタ 125"/>
        <xdr:cNvCxnSpPr/>
      </xdr:nvCxnSpPr>
      <xdr:spPr>
        <a:xfrm flipV="1">
          <a:off x="2019300" y="10034972"/>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101043</xdr:rowOff>
    </xdr:from>
    <xdr:to>
      <xdr:col>2</xdr:col>
      <xdr:colOff>638175</xdr:colOff>
      <xdr:row>58</xdr:row>
      <xdr:rowOff>102598</xdr:rowOff>
    </xdr:to>
    <xdr:cxnSp macro="">
      <xdr:nvCxnSpPr>
        <xdr:cNvPr id="129" name="直線コネクタ 128"/>
        <xdr:cNvCxnSpPr/>
      </xdr:nvCxnSpPr>
      <xdr:spPr>
        <a:xfrm flipV="1">
          <a:off x="1130300" y="1004514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27264</xdr:rowOff>
    </xdr:from>
    <xdr:to>
      <xdr:col>6</xdr:col>
      <xdr:colOff>561975</xdr:colOff>
      <xdr:row>58</xdr:row>
      <xdr:rowOff>128864</xdr:rowOff>
    </xdr:to>
    <xdr:sp macro="" textlink="">
      <xdr:nvSpPr>
        <xdr:cNvPr id="139" name="円/楕円 138"/>
        <xdr:cNvSpPr/>
      </xdr:nvSpPr>
      <xdr:spPr>
        <a:xfrm>
          <a:off x="4584700" y="99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158091</xdr:rowOff>
    </xdr:from>
    <xdr:ext cx="599010" cy="259045"/>
    <xdr:sp macro="" textlink="">
      <xdr:nvSpPr>
        <xdr:cNvPr id="140" name="総務費該当値テキスト"/>
        <xdr:cNvSpPr txBox="1"/>
      </xdr:nvSpPr>
      <xdr:spPr>
        <a:xfrm>
          <a:off x="4686300" y="975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46523</xdr:rowOff>
    </xdr:from>
    <xdr:to>
      <xdr:col>5</xdr:col>
      <xdr:colOff>409575</xdr:colOff>
      <xdr:row>58</xdr:row>
      <xdr:rowOff>148123</xdr:rowOff>
    </xdr:to>
    <xdr:sp macro="" textlink="">
      <xdr:nvSpPr>
        <xdr:cNvPr id="141" name="円/楕円 140"/>
        <xdr:cNvSpPr/>
      </xdr:nvSpPr>
      <xdr:spPr>
        <a:xfrm>
          <a:off x="3746500" y="99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139250</xdr:rowOff>
    </xdr:from>
    <xdr:ext cx="534377" cy="259045"/>
    <xdr:sp macro="" textlink="">
      <xdr:nvSpPr>
        <xdr:cNvPr id="142" name="テキスト ボックス 141"/>
        <xdr:cNvSpPr txBox="1"/>
      </xdr:nvSpPr>
      <xdr:spPr>
        <a:xfrm>
          <a:off x="3530111" y="100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40072</xdr:rowOff>
    </xdr:from>
    <xdr:to>
      <xdr:col>4</xdr:col>
      <xdr:colOff>206375</xdr:colOff>
      <xdr:row>58</xdr:row>
      <xdr:rowOff>141672</xdr:rowOff>
    </xdr:to>
    <xdr:sp macro="" textlink="">
      <xdr:nvSpPr>
        <xdr:cNvPr id="143" name="円/楕円 142"/>
        <xdr:cNvSpPr/>
      </xdr:nvSpPr>
      <xdr:spPr>
        <a:xfrm>
          <a:off x="2857500" y="99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158199</xdr:rowOff>
    </xdr:from>
    <xdr:ext cx="534377" cy="259045"/>
    <xdr:sp macro="" textlink="">
      <xdr:nvSpPr>
        <xdr:cNvPr id="144" name="テキスト ボックス 143"/>
        <xdr:cNvSpPr txBox="1"/>
      </xdr:nvSpPr>
      <xdr:spPr>
        <a:xfrm>
          <a:off x="2641111" y="97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50243</xdr:rowOff>
    </xdr:from>
    <xdr:to>
      <xdr:col>3</xdr:col>
      <xdr:colOff>3175</xdr:colOff>
      <xdr:row>58</xdr:row>
      <xdr:rowOff>151843</xdr:rowOff>
    </xdr:to>
    <xdr:sp macro="" textlink="">
      <xdr:nvSpPr>
        <xdr:cNvPr id="145" name="円/楕円 144"/>
        <xdr:cNvSpPr/>
      </xdr:nvSpPr>
      <xdr:spPr>
        <a:xfrm>
          <a:off x="1968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168370</xdr:rowOff>
    </xdr:from>
    <xdr:ext cx="534377" cy="259045"/>
    <xdr:sp macro="" textlink="">
      <xdr:nvSpPr>
        <xdr:cNvPr id="146" name="テキスト ボックス 145"/>
        <xdr:cNvSpPr txBox="1"/>
      </xdr:nvSpPr>
      <xdr:spPr>
        <a:xfrm>
          <a:off x="1752111" y="97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51798</xdr:rowOff>
    </xdr:from>
    <xdr:to>
      <xdr:col>1</xdr:col>
      <xdr:colOff>485775</xdr:colOff>
      <xdr:row>58</xdr:row>
      <xdr:rowOff>153398</xdr:rowOff>
    </xdr:to>
    <xdr:sp macro="" textlink="">
      <xdr:nvSpPr>
        <xdr:cNvPr id="147" name="円/楕円 146"/>
        <xdr:cNvSpPr/>
      </xdr:nvSpPr>
      <xdr:spPr>
        <a:xfrm>
          <a:off x="1079500" y="99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144525</xdr:rowOff>
    </xdr:from>
    <xdr:ext cx="534377" cy="259045"/>
    <xdr:sp macro="" textlink="">
      <xdr:nvSpPr>
        <xdr:cNvPr id="148" name="テキスト ボックス 147"/>
        <xdr:cNvSpPr txBox="1"/>
      </xdr:nvSpPr>
      <xdr:spPr>
        <a:xfrm>
          <a:off x="863111" y="100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26646</xdr:rowOff>
    </xdr:from>
    <xdr:to>
      <xdr:col>6</xdr:col>
      <xdr:colOff>511175</xdr:colOff>
      <xdr:row>75</xdr:row>
      <xdr:rowOff>85270</xdr:rowOff>
    </xdr:to>
    <xdr:cxnSp macro="">
      <xdr:nvCxnSpPr>
        <xdr:cNvPr id="174" name="直線コネクタ 173"/>
        <xdr:cNvCxnSpPr/>
      </xdr:nvCxnSpPr>
      <xdr:spPr>
        <a:xfrm flipV="1">
          <a:off x="3797300" y="12885396"/>
          <a:ext cx="838200" cy="5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85270</xdr:rowOff>
    </xdr:from>
    <xdr:to>
      <xdr:col>5</xdr:col>
      <xdr:colOff>358775</xdr:colOff>
      <xdr:row>75</xdr:row>
      <xdr:rowOff>132190</xdr:rowOff>
    </xdr:to>
    <xdr:cxnSp macro="">
      <xdr:nvCxnSpPr>
        <xdr:cNvPr id="177" name="直線コネクタ 176"/>
        <xdr:cNvCxnSpPr/>
      </xdr:nvCxnSpPr>
      <xdr:spPr>
        <a:xfrm flipV="1">
          <a:off x="2908300" y="1294402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132190</xdr:rowOff>
    </xdr:from>
    <xdr:to>
      <xdr:col>4</xdr:col>
      <xdr:colOff>155575</xdr:colOff>
      <xdr:row>76</xdr:row>
      <xdr:rowOff>8209</xdr:rowOff>
    </xdr:to>
    <xdr:cxnSp macro="">
      <xdr:nvCxnSpPr>
        <xdr:cNvPr id="180" name="直線コネクタ 179"/>
        <xdr:cNvCxnSpPr/>
      </xdr:nvCxnSpPr>
      <xdr:spPr>
        <a:xfrm flipV="1">
          <a:off x="2019300" y="12990940"/>
          <a:ext cx="889000" cy="4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129367</xdr:rowOff>
    </xdr:from>
    <xdr:to>
      <xdr:col>2</xdr:col>
      <xdr:colOff>638175</xdr:colOff>
      <xdr:row>76</xdr:row>
      <xdr:rowOff>8209</xdr:rowOff>
    </xdr:to>
    <xdr:cxnSp macro="">
      <xdr:nvCxnSpPr>
        <xdr:cNvPr id="183" name="直線コネクタ 182"/>
        <xdr:cNvCxnSpPr/>
      </xdr:nvCxnSpPr>
      <xdr:spPr>
        <a:xfrm>
          <a:off x="1130300" y="12816667"/>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156339</xdr:rowOff>
    </xdr:from>
    <xdr:ext cx="599010" cy="259045"/>
    <xdr:sp macro="" textlink="">
      <xdr:nvSpPr>
        <xdr:cNvPr id="185" name="テキスト ボックス 184"/>
        <xdr:cNvSpPr txBox="1"/>
      </xdr:nvSpPr>
      <xdr:spPr>
        <a:xfrm>
          <a:off x="1719794" y="131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158087</xdr:rowOff>
    </xdr:from>
    <xdr:ext cx="599010" cy="259045"/>
    <xdr:sp macro="" textlink="">
      <xdr:nvSpPr>
        <xdr:cNvPr id="187" name="テキスト ボックス 186"/>
        <xdr:cNvSpPr txBox="1"/>
      </xdr:nvSpPr>
      <xdr:spPr>
        <a:xfrm>
          <a:off x="830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147296</xdr:rowOff>
    </xdr:from>
    <xdr:to>
      <xdr:col>6</xdr:col>
      <xdr:colOff>561975</xdr:colOff>
      <xdr:row>75</xdr:row>
      <xdr:rowOff>77446</xdr:rowOff>
    </xdr:to>
    <xdr:sp macro="" textlink="">
      <xdr:nvSpPr>
        <xdr:cNvPr id="193" name="円/楕円 192"/>
        <xdr:cNvSpPr/>
      </xdr:nvSpPr>
      <xdr:spPr>
        <a:xfrm>
          <a:off x="4584700" y="12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170173</xdr:rowOff>
    </xdr:from>
    <xdr:ext cx="599010" cy="259045"/>
    <xdr:sp macro="" textlink="">
      <xdr:nvSpPr>
        <xdr:cNvPr id="194" name="民生費該当値テキスト"/>
        <xdr:cNvSpPr txBox="1"/>
      </xdr:nvSpPr>
      <xdr:spPr>
        <a:xfrm>
          <a:off x="4686300" y="1268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34470</xdr:rowOff>
    </xdr:from>
    <xdr:to>
      <xdr:col>5</xdr:col>
      <xdr:colOff>409575</xdr:colOff>
      <xdr:row>75</xdr:row>
      <xdr:rowOff>136070</xdr:rowOff>
    </xdr:to>
    <xdr:sp macro="" textlink="">
      <xdr:nvSpPr>
        <xdr:cNvPr id="195" name="円/楕円 194"/>
        <xdr:cNvSpPr/>
      </xdr:nvSpPr>
      <xdr:spPr>
        <a:xfrm>
          <a:off x="3746500" y="12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152597</xdr:rowOff>
    </xdr:from>
    <xdr:ext cx="599010" cy="259045"/>
    <xdr:sp macro="" textlink="">
      <xdr:nvSpPr>
        <xdr:cNvPr id="196" name="テキスト ボックス 195"/>
        <xdr:cNvSpPr txBox="1"/>
      </xdr:nvSpPr>
      <xdr:spPr>
        <a:xfrm>
          <a:off x="3497794" y="126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81390</xdr:rowOff>
    </xdr:from>
    <xdr:to>
      <xdr:col>4</xdr:col>
      <xdr:colOff>206375</xdr:colOff>
      <xdr:row>76</xdr:row>
      <xdr:rowOff>11540</xdr:rowOff>
    </xdr:to>
    <xdr:sp macro="" textlink="">
      <xdr:nvSpPr>
        <xdr:cNvPr id="197" name="円/楕円 196"/>
        <xdr:cNvSpPr/>
      </xdr:nvSpPr>
      <xdr:spPr>
        <a:xfrm>
          <a:off x="2857500" y="129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2667</xdr:rowOff>
    </xdr:from>
    <xdr:ext cx="599010" cy="259045"/>
    <xdr:sp macro="" textlink="">
      <xdr:nvSpPr>
        <xdr:cNvPr id="198" name="テキスト ボックス 197"/>
        <xdr:cNvSpPr txBox="1"/>
      </xdr:nvSpPr>
      <xdr:spPr>
        <a:xfrm>
          <a:off x="2608794" y="130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128860</xdr:rowOff>
    </xdr:from>
    <xdr:to>
      <xdr:col>3</xdr:col>
      <xdr:colOff>3175</xdr:colOff>
      <xdr:row>76</xdr:row>
      <xdr:rowOff>59010</xdr:rowOff>
    </xdr:to>
    <xdr:sp macro="" textlink="">
      <xdr:nvSpPr>
        <xdr:cNvPr id="199" name="円/楕円 198"/>
        <xdr:cNvSpPr/>
      </xdr:nvSpPr>
      <xdr:spPr>
        <a:xfrm>
          <a:off x="1968500" y="129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75537</xdr:rowOff>
    </xdr:from>
    <xdr:ext cx="599010" cy="259045"/>
    <xdr:sp macro="" textlink="">
      <xdr:nvSpPr>
        <xdr:cNvPr id="200" name="テキスト ボックス 199"/>
        <xdr:cNvSpPr txBox="1"/>
      </xdr:nvSpPr>
      <xdr:spPr>
        <a:xfrm>
          <a:off x="1719794" y="127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78567</xdr:rowOff>
    </xdr:from>
    <xdr:to>
      <xdr:col>1</xdr:col>
      <xdr:colOff>485775</xdr:colOff>
      <xdr:row>75</xdr:row>
      <xdr:rowOff>8717</xdr:rowOff>
    </xdr:to>
    <xdr:sp macro="" textlink="">
      <xdr:nvSpPr>
        <xdr:cNvPr id="201" name="円/楕円 200"/>
        <xdr:cNvSpPr/>
      </xdr:nvSpPr>
      <xdr:spPr>
        <a:xfrm>
          <a:off x="1079500" y="127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25244</xdr:rowOff>
    </xdr:from>
    <xdr:ext cx="599010" cy="259045"/>
    <xdr:sp macro="" textlink="">
      <xdr:nvSpPr>
        <xdr:cNvPr id="202" name="テキスト ボックス 201"/>
        <xdr:cNvSpPr txBox="1"/>
      </xdr:nvSpPr>
      <xdr:spPr>
        <a:xfrm>
          <a:off x="830794" y="1254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14345</xdr:rowOff>
    </xdr:from>
    <xdr:to>
      <xdr:col>6</xdr:col>
      <xdr:colOff>511175</xdr:colOff>
      <xdr:row>95</xdr:row>
      <xdr:rowOff>86517</xdr:rowOff>
    </xdr:to>
    <xdr:cxnSp macro="">
      <xdr:nvCxnSpPr>
        <xdr:cNvPr id="234" name="直線コネクタ 233"/>
        <xdr:cNvCxnSpPr/>
      </xdr:nvCxnSpPr>
      <xdr:spPr>
        <a:xfrm>
          <a:off x="3797300" y="16302095"/>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14345</xdr:rowOff>
    </xdr:from>
    <xdr:to>
      <xdr:col>5</xdr:col>
      <xdr:colOff>358775</xdr:colOff>
      <xdr:row>95</xdr:row>
      <xdr:rowOff>44782</xdr:rowOff>
    </xdr:to>
    <xdr:cxnSp macro="">
      <xdr:nvCxnSpPr>
        <xdr:cNvPr id="237" name="直線コネクタ 236"/>
        <xdr:cNvCxnSpPr/>
      </xdr:nvCxnSpPr>
      <xdr:spPr>
        <a:xfrm flipV="1">
          <a:off x="2908300" y="16302095"/>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44782</xdr:rowOff>
    </xdr:from>
    <xdr:to>
      <xdr:col>4</xdr:col>
      <xdr:colOff>155575</xdr:colOff>
      <xdr:row>95</xdr:row>
      <xdr:rowOff>55542</xdr:rowOff>
    </xdr:to>
    <xdr:cxnSp macro="">
      <xdr:nvCxnSpPr>
        <xdr:cNvPr id="240" name="直線コネクタ 239"/>
        <xdr:cNvCxnSpPr/>
      </xdr:nvCxnSpPr>
      <xdr:spPr>
        <a:xfrm flipV="1">
          <a:off x="2019300" y="16332532"/>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11260</xdr:rowOff>
    </xdr:from>
    <xdr:to>
      <xdr:col>2</xdr:col>
      <xdr:colOff>638175</xdr:colOff>
      <xdr:row>95</xdr:row>
      <xdr:rowOff>55542</xdr:rowOff>
    </xdr:to>
    <xdr:cxnSp macro="">
      <xdr:nvCxnSpPr>
        <xdr:cNvPr id="243" name="直線コネクタ 242"/>
        <xdr:cNvCxnSpPr/>
      </xdr:nvCxnSpPr>
      <xdr:spPr>
        <a:xfrm>
          <a:off x="1130300" y="16299010"/>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76078</xdr:rowOff>
    </xdr:from>
    <xdr:ext cx="534377" cy="259045"/>
    <xdr:sp macro="" textlink="">
      <xdr:nvSpPr>
        <xdr:cNvPr id="245" name="テキスト ボックス 244"/>
        <xdr:cNvSpPr txBox="1"/>
      </xdr:nvSpPr>
      <xdr:spPr>
        <a:xfrm>
          <a:off x="1752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125195</xdr:rowOff>
    </xdr:from>
    <xdr:ext cx="534377" cy="259045"/>
    <xdr:sp macro="" textlink="">
      <xdr:nvSpPr>
        <xdr:cNvPr id="247" name="テキスト ボックス 246"/>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35717</xdr:rowOff>
    </xdr:from>
    <xdr:to>
      <xdr:col>6</xdr:col>
      <xdr:colOff>561975</xdr:colOff>
      <xdr:row>95</xdr:row>
      <xdr:rowOff>137317</xdr:rowOff>
    </xdr:to>
    <xdr:sp macro="" textlink="">
      <xdr:nvSpPr>
        <xdr:cNvPr id="253" name="円/楕円 252"/>
        <xdr:cNvSpPr/>
      </xdr:nvSpPr>
      <xdr:spPr>
        <a:xfrm>
          <a:off x="4584700" y="163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58594</xdr:rowOff>
    </xdr:from>
    <xdr:ext cx="534377" cy="259045"/>
    <xdr:sp macro="" textlink="">
      <xdr:nvSpPr>
        <xdr:cNvPr id="254" name="衛生費該当値テキスト"/>
        <xdr:cNvSpPr txBox="1"/>
      </xdr:nvSpPr>
      <xdr:spPr>
        <a:xfrm>
          <a:off x="4686300" y="161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134995</xdr:rowOff>
    </xdr:from>
    <xdr:to>
      <xdr:col>5</xdr:col>
      <xdr:colOff>409575</xdr:colOff>
      <xdr:row>95</xdr:row>
      <xdr:rowOff>65145</xdr:rowOff>
    </xdr:to>
    <xdr:sp macro="" textlink="">
      <xdr:nvSpPr>
        <xdr:cNvPr id="255" name="円/楕円 254"/>
        <xdr:cNvSpPr/>
      </xdr:nvSpPr>
      <xdr:spPr>
        <a:xfrm>
          <a:off x="3746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81672</xdr:rowOff>
    </xdr:from>
    <xdr:ext cx="534377" cy="259045"/>
    <xdr:sp macro="" textlink="">
      <xdr:nvSpPr>
        <xdr:cNvPr id="256" name="テキスト ボックス 255"/>
        <xdr:cNvSpPr txBox="1"/>
      </xdr:nvSpPr>
      <xdr:spPr>
        <a:xfrm>
          <a:off x="3530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165432</xdr:rowOff>
    </xdr:from>
    <xdr:to>
      <xdr:col>4</xdr:col>
      <xdr:colOff>206375</xdr:colOff>
      <xdr:row>95</xdr:row>
      <xdr:rowOff>95582</xdr:rowOff>
    </xdr:to>
    <xdr:sp macro="" textlink="">
      <xdr:nvSpPr>
        <xdr:cNvPr id="257" name="円/楕円 256"/>
        <xdr:cNvSpPr/>
      </xdr:nvSpPr>
      <xdr:spPr>
        <a:xfrm>
          <a:off x="2857500" y="16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112109</xdr:rowOff>
    </xdr:from>
    <xdr:ext cx="534377" cy="259045"/>
    <xdr:sp macro="" textlink="">
      <xdr:nvSpPr>
        <xdr:cNvPr id="258" name="テキスト ボックス 257"/>
        <xdr:cNvSpPr txBox="1"/>
      </xdr:nvSpPr>
      <xdr:spPr>
        <a:xfrm>
          <a:off x="2641111" y="160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4742</xdr:rowOff>
    </xdr:from>
    <xdr:to>
      <xdr:col>3</xdr:col>
      <xdr:colOff>3175</xdr:colOff>
      <xdr:row>95</xdr:row>
      <xdr:rowOff>106342</xdr:rowOff>
    </xdr:to>
    <xdr:sp macro="" textlink="">
      <xdr:nvSpPr>
        <xdr:cNvPr id="259" name="円/楕円 258"/>
        <xdr:cNvSpPr/>
      </xdr:nvSpPr>
      <xdr:spPr>
        <a:xfrm>
          <a:off x="1968500" y="162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122869</xdr:rowOff>
    </xdr:from>
    <xdr:ext cx="534377" cy="259045"/>
    <xdr:sp macro="" textlink="">
      <xdr:nvSpPr>
        <xdr:cNvPr id="260" name="テキスト ボックス 259"/>
        <xdr:cNvSpPr txBox="1"/>
      </xdr:nvSpPr>
      <xdr:spPr>
        <a:xfrm>
          <a:off x="1752111" y="160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131910</xdr:rowOff>
    </xdr:from>
    <xdr:to>
      <xdr:col>1</xdr:col>
      <xdr:colOff>485775</xdr:colOff>
      <xdr:row>95</xdr:row>
      <xdr:rowOff>62060</xdr:rowOff>
    </xdr:to>
    <xdr:sp macro="" textlink="">
      <xdr:nvSpPr>
        <xdr:cNvPr id="261" name="円/楕円 260"/>
        <xdr:cNvSpPr/>
      </xdr:nvSpPr>
      <xdr:spPr>
        <a:xfrm>
          <a:off x="1079500" y="162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78587</xdr:rowOff>
    </xdr:from>
    <xdr:ext cx="534377" cy="259045"/>
    <xdr:sp macro="" textlink="">
      <xdr:nvSpPr>
        <xdr:cNvPr id="262" name="テキスト ボックス 261"/>
        <xdr:cNvSpPr txBox="1"/>
      </xdr:nvSpPr>
      <xdr:spPr>
        <a:xfrm>
          <a:off x="863111" y="160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170752</xdr:rowOff>
    </xdr:from>
    <xdr:to>
      <xdr:col>15</xdr:col>
      <xdr:colOff>180975</xdr:colOff>
      <xdr:row>38</xdr:row>
      <xdr:rowOff>2921</xdr:rowOff>
    </xdr:to>
    <xdr:cxnSp macro="">
      <xdr:nvCxnSpPr>
        <xdr:cNvPr id="291" name="直線コネクタ 290"/>
        <xdr:cNvCxnSpPr/>
      </xdr:nvCxnSpPr>
      <xdr:spPr>
        <a:xfrm flipV="1">
          <a:off x="9639300" y="6514402"/>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2921</xdr:rowOff>
    </xdr:from>
    <xdr:to>
      <xdr:col>14</xdr:col>
      <xdr:colOff>28575</xdr:colOff>
      <xdr:row>38</xdr:row>
      <xdr:rowOff>6731</xdr:rowOff>
    </xdr:to>
    <xdr:cxnSp macro="">
      <xdr:nvCxnSpPr>
        <xdr:cNvPr id="294" name="直線コネクタ 293"/>
        <xdr:cNvCxnSpPr/>
      </xdr:nvCxnSpPr>
      <xdr:spPr>
        <a:xfrm flipV="1">
          <a:off x="8750300" y="65180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6731</xdr:rowOff>
    </xdr:from>
    <xdr:to>
      <xdr:col>12</xdr:col>
      <xdr:colOff>511175</xdr:colOff>
      <xdr:row>38</xdr:row>
      <xdr:rowOff>9207</xdr:rowOff>
    </xdr:to>
    <xdr:cxnSp macro="">
      <xdr:nvCxnSpPr>
        <xdr:cNvPr id="297" name="直線コネクタ 296"/>
        <xdr:cNvCxnSpPr/>
      </xdr:nvCxnSpPr>
      <xdr:spPr>
        <a:xfrm flipV="1">
          <a:off x="7861300" y="652183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9207</xdr:rowOff>
    </xdr:from>
    <xdr:to>
      <xdr:col>11</xdr:col>
      <xdr:colOff>307975</xdr:colOff>
      <xdr:row>38</xdr:row>
      <xdr:rowOff>11303</xdr:rowOff>
    </xdr:to>
    <xdr:cxnSp macro="">
      <xdr:nvCxnSpPr>
        <xdr:cNvPr id="300" name="直線コネクタ 299"/>
        <xdr:cNvCxnSpPr/>
      </xdr:nvCxnSpPr>
      <xdr:spPr>
        <a:xfrm flipV="1">
          <a:off x="6972300" y="652430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119952</xdr:rowOff>
    </xdr:from>
    <xdr:to>
      <xdr:col>15</xdr:col>
      <xdr:colOff>231775</xdr:colOff>
      <xdr:row>38</xdr:row>
      <xdr:rowOff>50102</xdr:rowOff>
    </xdr:to>
    <xdr:sp macro="" textlink="">
      <xdr:nvSpPr>
        <xdr:cNvPr id="310" name="円/楕円 309"/>
        <xdr:cNvSpPr/>
      </xdr:nvSpPr>
      <xdr:spPr>
        <a:xfrm>
          <a:off x="104267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142829</xdr:rowOff>
    </xdr:from>
    <xdr:ext cx="469744" cy="259045"/>
    <xdr:sp macro="" textlink="">
      <xdr:nvSpPr>
        <xdr:cNvPr id="311" name="労働費該当値テキスト"/>
        <xdr:cNvSpPr txBox="1"/>
      </xdr:nvSpPr>
      <xdr:spPr>
        <a:xfrm>
          <a:off x="10528300" y="63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123571</xdr:rowOff>
    </xdr:from>
    <xdr:to>
      <xdr:col>14</xdr:col>
      <xdr:colOff>79375</xdr:colOff>
      <xdr:row>38</xdr:row>
      <xdr:rowOff>53721</xdr:rowOff>
    </xdr:to>
    <xdr:sp macro="" textlink="">
      <xdr:nvSpPr>
        <xdr:cNvPr id="312" name="円/楕円 311"/>
        <xdr:cNvSpPr/>
      </xdr:nvSpPr>
      <xdr:spPr>
        <a:xfrm>
          <a:off x="9588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70248</xdr:rowOff>
    </xdr:from>
    <xdr:ext cx="469744" cy="259045"/>
    <xdr:sp macro="" textlink="">
      <xdr:nvSpPr>
        <xdr:cNvPr id="313" name="テキスト ボックス 312"/>
        <xdr:cNvSpPr txBox="1"/>
      </xdr:nvSpPr>
      <xdr:spPr>
        <a:xfrm>
          <a:off x="9404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127381</xdr:rowOff>
    </xdr:from>
    <xdr:to>
      <xdr:col>12</xdr:col>
      <xdr:colOff>561975</xdr:colOff>
      <xdr:row>38</xdr:row>
      <xdr:rowOff>57531</xdr:rowOff>
    </xdr:to>
    <xdr:sp macro="" textlink="">
      <xdr:nvSpPr>
        <xdr:cNvPr id="314" name="円/楕円 313"/>
        <xdr:cNvSpPr/>
      </xdr:nvSpPr>
      <xdr:spPr>
        <a:xfrm>
          <a:off x="8699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48658</xdr:rowOff>
    </xdr:from>
    <xdr:ext cx="469744" cy="259045"/>
    <xdr:sp macro="" textlink="">
      <xdr:nvSpPr>
        <xdr:cNvPr id="315" name="テキスト ボックス 314"/>
        <xdr:cNvSpPr txBox="1"/>
      </xdr:nvSpPr>
      <xdr:spPr>
        <a:xfrm>
          <a:off x="8515427" y="65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129858</xdr:rowOff>
    </xdr:from>
    <xdr:to>
      <xdr:col>11</xdr:col>
      <xdr:colOff>358775</xdr:colOff>
      <xdr:row>38</xdr:row>
      <xdr:rowOff>60007</xdr:rowOff>
    </xdr:to>
    <xdr:sp macro="" textlink="">
      <xdr:nvSpPr>
        <xdr:cNvPr id="316" name="円/楕円 315"/>
        <xdr:cNvSpPr/>
      </xdr:nvSpPr>
      <xdr:spPr>
        <a:xfrm>
          <a:off x="7810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51134</xdr:rowOff>
    </xdr:from>
    <xdr:ext cx="469744" cy="259045"/>
    <xdr:sp macro="" textlink="">
      <xdr:nvSpPr>
        <xdr:cNvPr id="317" name="テキスト ボックス 316"/>
        <xdr:cNvSpPr txBox="1"/>
      </xdr:nvSpPr>
      <xdr:spPr>
        <a:xfrm>
          <a:off x="7626427" y="65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131953</xdr:rowOff>
    </xdr:from>
    <xdr:to>
      <xdr:col>10</xdr:col>
      <xdr:colOff>155575</xdr:colOff>
      <xdr:row>38</xdr:row>
      <xdr:rowOff>62103</xdr:rowOff>
    </xdr:to>
    <xdr:sp macro="" textlink="">
      <xdr:nvSpPr>
        <xdr:cNvPr id="318" name="円/楕円 317"/>
        <xdr:cNvSpPr/>
      </xdr:nvSpPr>
      <xdr:spPr>
        <a:xfrm>
          <a:off x="6921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53230</xdr:rowOff>
    </xdr:from>
    <xdr:ext cx="469744" cy="259045"/>
    <xdr:sp macro="" textlink="">
      <xdr:nvSpPr>
        <xdr:cNvPr id="319" name="テキスト ボックス 318"/>
        <xdr:cNvSpPr txBox="1"/>
      </xdr:nvSpPr>
      <xdr:spPr>
        <a:xfrm>
          <a:off x="6737427" y="65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34553</xdr:rowOff>
    </xdr:from>
    <xdr:to>
      <xdr:col>15</xdr:col>
      <xdr:colOff>180975</xdr:colOff>
      <xdr:row>57</xdr:row>
      <xdr:rowOff>69575</xdr:rowOff>
    </xdr:to>
    <xdr:cxnSp macro="">
      <xdr:nvCxnSpPr>
        <xdr:cNvPr id="346" name="直線コネクタ 345"/>
        <xdr:cNvCxnSpPr/>
      </xdr:nvCxnSpPr>
      <xdr:spPr>
        <a:xfrm flipV="1">
          <a:off x="9639300" y="9807203"/>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69575</xdr:rowOff>
    </xdr:from>
    <xdr:to>
      <xdr:col>14</xdr:col>
      <xdr:colOff>28575</xdr:colOff>
      <xdr:row>57</xdr:row>
      <xdr:rowOff>74087</xdr:rowOff>
    </xdr:to>
    <xdr:cxnSp macro="">
      <xdr:nvCxnSpPr>
        <xdr:cNvPr id="349" name="直線コネクタ 348"/>
        <xdr:cNvCxnSpPr/>
      </xdr:nvCxnSpPr>
      <xdr:spPr>
        <a:xfrm flipV="1">
          <a:off x="8750300" y="9842225"/>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74087</xdr:rowOff>
    </xdr:from>
    <xdr:to>
      <xdr:col>12</xdr:col>
      <xdr:colOff>511175</xdr:colOff>
      <xdr:row>57</xdr:row>
      <xdr:rowOff>91731</xdr:rowOff>
    </xdr:to>
    <xdr:cxnSp macro="">
      <xdr:nvCxnSpPr>
        <xdr:cNvPr id="352" name="直線コネクタ 351"/>
        <xdr:cNvCxnSpPr/>
      </xdr:nvCxnSpPr>
      <xdr:spPr>
        <a:xfrm flipV="1">
          <a:off x="7861300" y="9846737"/>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91731</xdr:rowOff>
    </xdr:from>
    <xdr:to>
      <xdr:col>11</xdr:col>
      <xdr:colOff>307975</xdr:colOff>
      <xdr:row>57</xdr:row>
      <xdr:rowOff>99906</xdr:rowOff>
    </xdr:to>
    <xdr:cxnSp macro="">
      <xdr:nvCxnSpPr>
        <xdr:cNvPr id="355" name="直線コネクタ 354"/>
        <xdr:cNvCxnSpPr/>
      </xdr:nvCxnSpPr>
      <xdr:spPr>
        <a:xfrm flipV="1">
          <a:off x="6972300" y="986438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155203</xdr:rowOff>
    </xdr:from>
    <xdr:to>
      <xdr:col>15</xdr:col>
      <xdr:colOff>231775</xdr:colOff>
      <xdr:row>57</xdr:row>
      <xdr:rowOff>85353</xdr:rowOff>
    </xdr:to>
    <xdr:sp macro="" textlink="">
      <xdr:nvSpPr>
        <xdr:cNvPr id="365" name="円/楕円 364"/>
        <xdr:cNvSpPr/>
      </xdr:nvSpPr>
      <xdr:spPr>
        <a:xfrm>
          <a:off x="10426700" y="97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6630</xdr:rowOff>
    </xdr:from>
    <xdr:ext cx="534377" cy="259045"/>
    <xdr:sp macro="" textlink="">
      <xdr:nvSpPr>
        <xdr:cNvPr id="366" name="農林水産業費該当値テキスト"/>
        <xdr:cNvSpPr txBox="1"/>
      </xdr:nvSpPr>
      <xdr:spPr>
        <a:xfrm>
          <a:off x="10528300" y="96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18775</xdr:rowOff>
    </xdr:from>
    <xdr:to>
      <xdr:col>14</xdr:col>
      <xdr:colOff>79375</xdr:colOff>
      <xdr:row>57</xdr:row>
      <xdr:rowOff>120375</xdr:rowOff>
    </xdr:to>
    <xdr:sp macro="" textlink="">
      <xdr:nvSpPr>
        <xdr:cNvPr id="367" name="円/楕円 366"/>
        <xdr:cNvSpPr/>
      </xdr:nvSpPr>
      <xdr:spPr>
        <a:xfrm>
          <a:off x="9588500" y="97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136902</xdr:rowOff>
    </xdr:from>
    <xdr:ext cx="534377" cy="259045"/>
    <xdr:sp macro="" textlink="">
      <xdr:nvSpPr>
        <xdr:cNvPr id="368" name="テキスト ボックス 367"/>
        <xdr:cNvSpPr txBox="1"/>
      </xdr:nvSpPr>
      <xdr:spPr>
        <a:xfrm>
          <a:off x="9372111" y="95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23287</xdr:rowOff>
    </xdr:from>
    <xdr:to>
      <xdr:col>12</xdr:col>
      <xdr:colOff>561975</xdr:colOff>
      <xdr:row>57</xdr:row>
      <xdr:rowOff>124887</xdr:rowOff>
    </xdr:to>
    <xdr:sp macro="" textlink="">
      <xdr:nvSpPr>
        <xdr:cNvPr id="369" name="円/楕円 368"/>
        <xdr:cNvSpPr/>
      </xdr:nvSpPr>
      <xdr:spPr>
        <a:xfrm>
          <a:off x="8699500" y="97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141414</xdr:rowOff>
    </xdr:from>
    <xdr:ext cx="534377" cy="259045"/>
    <xdr:sp macro="" textlink="">
      <xdr:nvSpPr>
        <xdr:cNvPr id="370" name="テキスト ボックス 369"/>
        <xdr:cNvSpPr txBox="1"/>
      </xdr:nvSpPr>
      <xdr:spPr>
        <a:xfrm>
          <a:off x="8483111" y="95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40931</xdr:rowOff>
    </xdr:from>
    <xdr:to>
      <xdr:col>11</xdr:col>
      <xdr:colOff>358775</xdr:colOff>
      <xdr:row>57</xdr:row>
      <xdr:rowOff>142531</xdr:rowOff>
    </xdr:to>
    <xdr:sp macro="" textlink="">
      <xdr:nvSpPr>
        <xdr:cNvPr id="371" name="円/楕円 370"/>
        <xdr:cNvSpPr/>
      </xdr:nvSpPr>
      <xdr:spPr>
        <a:xfrm>
          <a:off x="7810500" y="9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159058</xdr:rowOff>
    </xdr:from>
    <xdr:ext cx="534377" cy="259045"/>
    <xdr:sp macro="" textlink="">
      <xdr:nvSpPr>
        <xdr:cNvPr id="372" name="テキスト ボックス 371"/>
        <xdr:cNvSpPr txBox="1"/>
      </xdr:nvSpPr>
      <xdr:spPr>
        <a:xfrm>
          <a:off x="7594111" y="95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49106</xdr:rowOff>
    </xdr:from>
    <xdr:to>
      <xdr:col>10</xdr:col>
      <xdr:colOff>155575</xdr:colOff>
      <xdr:row>57</xdr:row>
      <xdr:rowOff>150706</xdr:rowOff>
    </xdr:to>
    <xdr:sp macro="" textlink="">
      <xdr:nvSpPr>
        <xdr:cNvPr id="373" name="円/楕円 372"/>
        <xdr:cNvSpPr/>
      </xdr:nvSpPr>
      <xdr:spPr>
        <a:xfrm>
          <a:off x="6921500" y="9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167233</xdr:rowOff>
    </xdr:from>
    <xdr:ext cx="534377" cy="259045"/>
    <xdr:sp macro="" textlink="">
      <xdr:nvSpPr>
        <xdr:cNvPr id="374" name="テキスト ボックス 373"/>
        <xdr:cNvSpPr txBox="1"/>
      </xdr:nvSpPr>
      <xdr:spPr>
        <a:xfrm>
          <a:off x="6705111" y="95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35981</xdr:rowOff>
    </xdr:from>
    <xdr:to>
      <xdr:col>15</xdr:col>
      <xdr:colOff>180975</xdr:colOff>
      <xdr:row>78</xdr:row>
      <xdr:rowOff>70892</xdr:rowOff>
    </xdr:to>
    <xdr:cxnSp macro="">
      <xdr:nvCxnSpPr>
        <xdr:cNvPr id="405" name="直線コネクタ 404"/>
        <xdr:cNvCxnSpPr/>
      </xdr:nvCxnSpPr>
      <xdr:spPr>
        <a:xfrm>
          <a:off x="9639300" y="13066181"/>
          <a:ext cx="838200" cy="3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35981</xdr:rowOff>
    </xdr:from>
    <xdr:to>
      <xdr:col>14</xdr:col>
      <xdr:colOff>28575</xdr:colOff>
      <xdr:row>78</xdr:row>
      <xdr:rowOff>94241</xdr:rowOff>
    </xdr:to>
    <xdr:cxnSp macro="">
      <xdr:nvCxnSpPr>
        <xdr:cNvPr id="408" name="直線コネクタ 407"/>
        <xdr:cNvCxnSpPr/>
      </xdr:nvCxnSpPr>
      <xdr:spPr>
        <a:xfrm flipV="1">
          <a:off x="8750300" y="13066181"/>
          <a:ext cx="889000" cy="4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91106</xdr:rowOff>
    </xdr:from>
    <xdr:to>
      <xdr:col>12</xdr:col>
      <xdr:colOff>511175</xdr:colOff>
      <xdr:row>78</xdr:row>
      <xdr:rowOff>94241</xdr:rowOff>
    </xdr:to>
    <xdr:cxnSp macro="">
      <xdr:nvCxnSpPr>
        <xdr:cNvPr id="411" name="直線コネクタ 410"/>
        <xdr:cNvCxnSpPr/>
      </xdr:nvCxnSpPr>
      <xdr:spPr>
        <a:xfrm>
          <a:off x="7861300" y="13464206"/>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51755</xdr:rowOff>
    </xdr:from>
    <xdr:to>
      <xdr:col>11</xdr:col>
      <xdr:colOff>307975</xdr:colOff>
      <xdr:row>78</xdr:row>
      <xdr:rowOff>91106</xdr:rowOff>
    </xdr:to>
    <xdr:cxnSp macro="">
      <xdr:nvCxnSpPr>
        <xdr:cNvPr id="414" name="直線コネクタ 413"/>
        <xdr:cNvCxnSpPr/>
      </xdr:nvCxnSpPr>
      <xdr:spPr>
        <a:xfrm>
          <a:off x="6972300" y="13424855"/>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20092</xdr:rowOff>
    </xdr:from>
    <xdr:to>
      <xdr:col>15</xdr:col>
      <xdr:colOff>231775</xdr:colOff>
      <xdr:row>78</xdr:row>
      <xdr:rowOff>121692</xdr:rowOff>
    </xdr:to>
    <xdr:sp macro="" textlink="">
      <xdr:nvSpPr>
        <xdr:cNvPr id="424" name="円/楕円 423"/>
        <xdr:cNvSpPr/>
      </xdr:nvSpPr>
      <xdr:spPr>
        <a:xfrm>
          <a:off x="104267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169969</xdr:rowOff>
    </xdr:from>
    <xdr:ext cx="469744" cy="259045"/>
    <xdr:sp macro="" textlink="">
      <xdr:nvSpPr>
        <xdr:cNvPr id="425" name="商工費該当値テキスト"/>
        <xdr:cNvSpPr txBox="1"/>
      </xdr:nvSpPr>
      <xdr:spPr>
        <a:xfrm>
          <a:off x="10528300" y="133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156631</xdr:rowOff>
    </xdr:from>
    <xdr:to>
      <xdr:col>14</xdr:col>
      <xdr:colOff>79375</xdr:colOff>
      <xdr:row>76</xdr:row>
      <xdr:rowOff>86781</xdr:rowOff>
    </xdr:to>
    <xdr:sp macro="" textlink="">
      <xdr:nvSpPr>
        <xdr:cNvPr id="426" name="円/楕円 425"/>
        <xdr:cNvSpPr/>
      </xdr:nvSpPr>
      <xdr:spPr>
        <a:xfrm>
          <a:off x="9588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77908</xdr:rowOff>
    </xdr:from>
    <xdr:ext cx="534377" cy="259045"/>
    <xdr:sp macro="" textlink="">
      <xdr:nvSpPr>
        <xdr:cNvPr id="427" name="テキスト ボックス 426"/>
        <xdr:cNvSpPr txBox="1"/>
      </xdr:nvSpPr>
      <xdr:spPr>
        <a:xfrm>
          <a:off x="9372111" y="13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43441</xdr:rowOff>
    </xdr:from>
    <xdr:to>
      <xdr:col>12</xdr:col>
      <xdr:colOff>561975</xdr:colOff>
      <xdr:row>78</xdr:row>
      <xdr:rowOff>145041</xdr:rowOff>
    </xdr:to>
    <xdr:sp macro="" textlink="">
      <xdr:nvSpPr>
        <xdr:cNvPr id="428" name="円/楕円 427"/>
        <xdr:cNvSpPr/>
      </xdr:nvSpPr>
      <xdr:spPr>
        <a:xfrm>
          <a:off x="8699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136168</xdr:rowOff>
    </xdr:from>
    <xdr:ext cx="469744" cy="259045"/>
    <xdr:sp macro="" textlink="">
      <xdr:nvSpPr>
        <xdr:cNvPr id="429" name="テキスト ボックス 428"/>
        <xdr:cNvSpPr txBox="1"/>
      </xdr:nvSpPr>
      <xdr:spPr>
        <a:xfrm>
          <a:off x="8515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40306</xdr:rowOff>
    </xdr:from>
    <xdr:to>
      <xdr:col>11</xdr:col>
      <xdr:colOff>358775</xdr:colOff>
      <xdr:row>78</xdr:row>
      <xdr:rowOff>141906</xdr:rowOff>
    </xdr:to>
    <xdr:sp macro="" textlink="">
      <xdr:nvSpPr>
        <xdr:cNvPr id="430" name="円/楕円 429"/>
        <xdr:cNvSpPr/>
      </xdr:nvSpPr>
      <xdr:spPr>
        <a:xfrm>
          <a:off x="7810500" y="13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133033</xdr:rowOff>
    </xdr:from>
    <xdr:ext cx="469744" cy="259045"/>
    <xdr:sp macro="" textlink="">
      <xdr:nvSpPr>
        <xdr:cNvPr id="431" name="テキスト ボックス 430"/>
        <xdr:cNvSpPr txBox="1"/>
      </xdr:nvSpPr>
      <xdr:spPr>
        <a:xfrm>
          <a:off x="7626427" y="135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955</xdr:rowOff>
    </xdr:from>
    <xdr:to>
      <xdr:col>10</xdr:col>
      <xdr:colOff>155575</xdr:colOff>
      <xdr:row>78</xdr:row>
      <xdr:rowOff>102555</xdr:rowOff>
    </xdr:to>
    <xdr:sp macro="" textlink="">
      <xdr:nvSpPr>
        <xdr:cNvPr id="432" name="円/楕円 431"/>
        <xdr:cNvSpPr/>
      </xdr:nvSpPr>
      <xdr:spPr>
        <a:xfrm>
          <a:off x="6921500" y="13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93682</xdr:rowOff>
    </xdr:from>
    <xdr:ext cx="469744" cy="259045"/>
    <xdr:sp macro="" textlink="">
      <xdr:nvSpPr>
        <xdr:cNvPr id="433" name="テキスト ボックス 432"/>
        <xdr:cNvSpPr txBox="1"/>
      </xdr:nvSpPr>
      <xdr:spPr>
        <a:xfrm>
          <a:off x="6737427" y="134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153445</xdr:rowOff>
    </xdr:from>
    <xdr:to>
      <xdr:col>15</xdr:col>
      <xdr:colOff>180975</xdr:colOff>
      <xdr:row>98</xdr:row>
      <xdr:rowOff>158457</xdr:rowOff>
    </xdr:to>
    <xdr:cxnSp macro="">
      <xdr:nvCxnSpPr>
        <xdr:cNvPr id="462" name="直線コネクタ 461"/>
        <xdr:cNvCxnSpPr/>
      </xdr:nvCxnSpPr>
      <xdr:spPr>
        <a:xfrm>
          <a:off x="9639300" y="16955545"/>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153445</xdr:rowOff>
    </xdr:from>
    <xdr:to>
      <xdr:col>14</xdr:col>
      <xdr:colOff>28575</xdr:colOff>
      <xdr:row>98</xdr:row>
      <xdr:rowOff>169247</xdr:rowOff>
    </xdr:to>
    <xdr:cxnSp macro="">
      <xdr:nvCxnSpPr>
        <xdr:cNvPr id="465" name="直線コネクタ 464"/>
        <xdr:cNvCxnSpPr/>
      </xdr:nvCxnSpPr>
      <xdr:spPr>
        <a:xfrm flipV="1">
          <a:off x="8750300" y="16955545"/>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169247</xdr:rowOff>
    </xdr:from>
    <xdr:to>
      <xdr:col>12</xdr:col>
      <xdr:colOff>511175</xdr:colOff>
      <xdr:row>98</xdr:row>
      <xdr:rowOff>171013</xdr:rowOff>
    </xdr:to>
    <xdr:cxnSp macro="">
      <xdr:nvCxnSpPr>
        <xdr:cNvPr id="468" name="直線コネクタ 467"/>
        <xdr:cNvCxnSpPr/>
      </xdr:nvCxnSpPr>
      <xdr:spPr>
        <a:xfrm flipV="1">
          <a:off x="7861300" y="16971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42065</xdr:rowOff>
    </xdr:from>
    <xdr:ext cx="534377" cy="259045"/>
    <xdr:sp macro="" textlink="">
      <xdr:nvSpPr>
        <xdr:cNvPr id="470" name="テキスト ボックス 469"/>
        <xdr:cNvSpPr txBox="1"/>
      </xdr:nvSpPr>
      <xdr:spPr>
        <a:xfrm>
          <a:off x="8483111" y="17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171013</xdr:rowOff>
    </xdr:from>
    <xdr:to>
      <xdr:col>11</xdr:col>
      <xdr:colOff>307975</xdr:colOff>
      <xdr:row>99</xdr:row>
      <xdr:rowOff>7714</xdr:rowOff>
    </xdr:to>
    <xdr:cxnSp macro="">
      <xdr:nvCxnSpPr>
        <xdr:cNvPr id="471" name="直線コネクタ 470"/>
        <xdr:cNvCxnSpPr/>
      </xdr:nvCxnSpPr>
      <xdr:spPr>
        <a:xfrm flipV="1">
          <a:off x="6972300" y="16973113"/>
          <a:ext cx="889000" cy="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107657</xdr:rowOff>
    </xdr:from>
    <xdr:to>
      <xdr:col>15</xdr:col>
      <xdr:colOff>231775</xdr:colOff>
      <xdr:row>99</xdr:row>
      <xdr:rowOff>37807</xdr:rowOff>
    </xdr:to>
    <xdr:sp macro="" textlink="">
      <xdr:nvSpPr>
        <xdr:cNvPr id="481" name="円/楕円 480"/>
        <xdr:cNvSpPr/>
      </xdr:nvSpPr>
      <xdr:spPr>
        <a:xfrm>
          <a:off x="10426700" y="169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67034</xdr:rowOff>
    </xdr:from>
    <xdr:ext cx="534377" cy="259045"/>
    <xdr:sp macro="" textlink="">
      <xdr:nvSpPr>
        <xdr:cNvPr id="482" name="土木費該当値テキスト"/>
        <xdr:cNvSpPr txBox="1"/>
      </xdr:nvSpPr>
      <xdr:spPr>
        <a:xfrm>
          <a:off x="10528300" y="166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102645</xdr:rowOff>
    </xdr:from>
    <xdr:to>
      <xdr:col>14</xdr:col>
      <xdr:colOff>79375</xdr:colOff>
      <xdr:row>99</xdr:row>
      <xdr:rowOff>32795</xdr:rowOff>
    </xdr:to>
    <xdr:sp macro="" textlink="">
      <xdr:nvSpPr>
        <xdr:cNvPr id="483" name="円/楕円 482"/>
        <xdr:cNvSpPr/>
      </xdr:nvSpPr>
      <xdr:spPr>
        <a:xfrm>
          <a:off x="9588500" y="169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49322</xdr:rowOff>
    </xdr:from>
    <xdr:ext cx="534377" cy="259045"/>
    <xdr:sp macro="" textlink="">
      <xdr:nvSpPr>
        <xdr:cNvPr id="484" name="テキスト ボックス 483"/>
        <xdr:cNvSpPr txBox="1"/>
      </xdr:nvSpPr>
      <xdr:spPr>
        <a:xfrm>
          <a:off x="9372111" y="1667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118447</xdr:rowOff>
    </xdr:from>
    <xdr:to>
      <xdr:col>12</xdr:col>
      <xdr:colOff>561975</xdr:colOff>
      <xdr:row>99</xdr:row>
      <xdr:rowOff>48597</xdr:rowOff>
    </xdr:to>
    <xdr:sp macro="" textlink="">
      <xdr:nvSpPr>
        <xdr:cNvPr id="485" name="円/楕円 484"/>
        <xdr:cNvSpPr/>
      </xdr:nvSpPr>
      <xdr:spPr>
        <a:xfrm>
          <a:off x="8699500" y="169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65124</xdr:rowOff>
    </xdr:from>
    <xdr:ext cx="534377" cy="259045"/>
    <xdr:sp macro="" textlink="">
      <xdr:nvSpPr>
        <xdr:cNvPr id="486" name="テキスト ボックス 485"/>
        <xdr:cNvSpPr txBox="1"/>
      </xdr:nvSpPr>
      <xdr:spPr>
        <a:xfrm>
          <a:off x="8483111" y="166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120213</xdr:rowOff>
    </xdr:from>
    <xdr:to>
      <xdr:col>11</xdr:col>
      <xdr:colOff>358775</xdr:colOff>
      <xdr:row>99</xdr:row>
      <xdr:rowOff>50363</xdr:rowOff>
    </xdr:to>
    <xdr:sp macro="" textlink="">
      <xdr:nvSpPr>
        <xdr:cNvPr id="487" name="円/楕円 486"/>
        <xdr:cNvSpPr/>
      </xdr:nvSpPr>
      <xdr:spPr>
        <a:xfrm>
          <a:off x="7810500" y="169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41490</xdr:rowOff>
    </xdr:from>
    <xdr:ext cx="534377" cy="259045"/>
    <xdr:sp macro="" textlink="">
      <xdr:nvSpPr>
        <xdr:cNvPr id="488" name="テキスト ボックス 487"/>
        <xdr:cNvSpPr txBox="1"/>
      </xdr:nvSpPr>
      <xdr:spPr>
        <a:xfrm>
          <a:off x="7594111" y="170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128364</xdr:rowOff>
    </xdr:from>
    <xdr:to>
      <xdr:col>10</xdr:col>
      <xdr:colOff>155575</xdr:colOff>
      <xdr:row>99</xdr:row>
      <xdr:rowOff>58514</xdr:rowOff>
    </xdr:to>
    <xdr:sp macro="" textlink="">
      <xdr:nvSpPr>
        <xdr:cNvPr id="489" name="円/楕円 488"/>
        <xdr:cNvSpPr/>
      </xdr:nvSpPr>
      <xdr:spPr>
        <a:xfrm>
          <a:off x="6921500" y="169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75041</xdr:rowOff>
    </xdr:from>
    <xdr:ext cx="534377" cy="259045"/>
    <xdr:sp macro="" textlink="">
      <xdr:nvSpPr>
        <xdr:cNvPr id="490" name="テキスト ボックス 489"/>
        <xdr:cNvSpPr txBox="1"/>
      </xdr:nvSpPr>
      <xdr:spPr>
        <a:xfrm>
          <a:off x="6705111" y="167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96968</xdr:rowOff>
    </xdr:from>
    <xdr:to>
      <xdr:col>23</xdr:col>
      <xdr:colOff>517525</xdr:colOff>
      <xdr:row>37</xdr:row>
      <xdr:rowOff>101671</xdr:rowOff>
    </xdr:to>
    <xdr:cxnSp macro="">
      <xdr:nvCxnSpPr>
        <xdr:cNvPr id="521" name="直線コネクタ 520"/>
        <xdr:cNvCxnSpPr/>
      </xdr:nvCxnSpPr>
      <xdr:spPr>
        <a:xfrm>
          <a:off x="15481300" y="6440618"/>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96968</xdr:rowOff>
    </xdr:from>
    <xdr:to>
      <xdr:col>22</xdr:col>
      <xdr:colOff>365125</xdr:colOff>
      <xdr:row>37</xdr:row>
      <xdr:rowOff>120693</xdr:rowOff>
    </xdr:to>
    <xdr:cxnSp macro="">
      <xdr:nvCxnSpPr>
        <xdr:cNvPr id="524" name="直線コネクタ 523"/>
        <xdr:cNvCxnSpPr/>
      </xdr:nvCxnSpPr>
      <xdr:spPr>
        <a:xfrm flipV="1">
          <a:off x="14592300" y="6440618"/>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100511</xdr:rowOff>
    </xdr:from>
    <xdr:to>
      <xdr:col>21</xdr:col>
      <xdr:colOff>161925</xdr:colOff>
      <xdr:row>37</xdr:row>
      <xdr:rowOff>120693</xdr:rowOff>
    </xdr:to>
    <xdr:cxnSp macro="">
      <xdr:nvCxnSpPr>
        <xdr:cNvPr id="527" name="直線コネクタ 526"/>
        <xdr:cNvCxnSpPr/>
      </xdr:nvCxnSpPr>
      <xdr:spPr>
        <a:xfrm>
          <a:off x="13703300" y="6444161"/>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100511</xdr:rowOff>
    </xdr:from>
    <xdr:to>
      <xdr:col>19</xdr:col>
      <xdr:colOff>644525</xdr:colOff>
      <xdr:row>37</xdr:row>
      <xdr:rowOff>129282</xdr:rowOff>
    </xdr:to>
    <xdr:cxnSp macro="">
      <xdr:nvCxnSpPr>
        <xdr:cNvPr id="530" name="直線コネクタ 529"/>
        <xdr:cNvCxnSpPr/>
      </xdr:nvCxnSpPr>
      <xdr:spPr>
        <a:xfrm flipV="1">
          <a:off x="12814300" y="6444161"/>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4" name="テキスト ボックス 533"/>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50871</xdr:rowOff>
    </xdr:from>
    <xdr:to>
      <xdr:col>23</xdr:col>
      <xdr:colOff>568325</xdr:colOff>
      <xdr:row>37</xdr:row>
      <xdr:rowOff>152471</xdr:rowOff>
    </xdr:to>
    <xdr:sp macro="" textlink="">
      <xdr:nvSpPr>
        <xdr:cNvPr id="540" name="円/楕円 539"/>
        <xdr:cNvSpPr/>
      </xdr:nvSpPr>
      <xdr:spPr>
        <a:xfrm>
          <a:off x="16268700" y="63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137248</xdr:rowOff>
    </xdr:from>
    <xdr:ext cx="534377" cy="259045"/>
    <xdr:sp macro="" textlink="">
      <xdr:nvSpPr>
        <xdr:cNvPr id="541" name="消防費該当値テキスト"/>
        <xdr:cNvSpPr txBox="1"/>
      </xdr:nvSpPr>
      <xdr:spPr>
        <a:xfrm>
          <a:off x="16370300" y="63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46168</xdr:rowOff>
    </xdr:from>
    <xdr:to>
      <xdr:col>22</xdr:col>
      <xdr:colOff>415925</xdr:colOff>
      <xdr:row>37</xdr:row>
      <xdr:rowOff>147768</xdr:rowOff>
    </xdr:to>
    <xdr:sp macro="" textlink="">
      <xdr:nvSpPr>
        <xdr:cNvPr id="542" name="円/楕円 541"/>
        <xdr:cNvSpPr/>
      </xdr:nvSpPr>
      <xdr:spPr>
        <a:xfrm>
          <a:off x="15430500" y="63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138895</xdr:rowOff>
    </xdr:from>
    <xdr:ext cx="534377" cy="259045"/>
    <xdr:sp macro="" textlink="">
      <xdr:nvSpPr>
        <xdr:cNvPr id="543" name="テキスト ボックス 542"/>
        <xdr:cNvSpPr txBox="1"/>
      </xdr:nvSpPr>
      <xdr:spPr>
        <a:xfrm>
          <a:off x="15214111" y="6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69893</xdr:rowOff>
    </xdr:from>
    <xdr:to>
      <xdr:col>21</xdr:col>
      <xdr:colOff>212725</xdr:colOff>
      <xdr:row>38</xdr:row>
      <xdr:rowOff>43</xdr:rowOff>
    </xdr:to>
    <xdr:sp macro="" textlink="">
      <xdr:nvSpPr>
        <xdr:cNvPr id="544" name="円/楕円 543"/>
        <xdr:cNvSpPr/>
      </xdr:nvSpPr>
      <xdr:spPr>
        <a:xfrm>
          <a:off x="14541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162620</xdr:rowOff>
    </xdr:from>
    <xdr:ext cx="534377" cy="259045"/>
    <xdr:sp macro="" textlink="">
      <xdr:nvSpPr>
        <xdr:cNvPr id="545" name="テキスト ボックス 544"/>
        <xdr:cNvSpPr txBox="1"/>
      </xdr:nvSpPr>
      <xdr:spPr>
        <a:xfrm>
          <a:off x="14325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49711</xdr:rowOff>
    </xdr:from>
    <xdr:to>
      <xdr:col>20</xdr:col>
      <xdr:colOff>9525</xdr:colOff>
      <xdr:row>37</xdr:row>
      <xdr:rowOff>151311</xdr:rowOff>
    </xdr:to>
    <xdr:sp macro="" textlink="">
      <xdr:nvSpPr>
        <xdr:cNvPr id="546" name="円/楕円 545"/>
        <xdr:cNvSpPr/>
      </xdr:nvSpPr>
      <xdr:spPr>
        <a:xfrm>
          <a:off x="13652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142439</xdr:rowOff>
    </xdr:from>
    <xdr:ext cx="534377" cy="259045"/>
    <xdr:sp macro="" textlink="">
      <xdr:nvSpPr>
        <xdr:cNvPr id="547" name="テキスト ボックス 546"/>
        <xdr:cNvSpPr txBox="1"/>
      </xdr:nvSpPr>
      <xdr:spPr>
        <a:xfrm>
          <a:off x="13436111" y="64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78482</xdr:rowOff>
    </xdr:from>
    <xdr:to>
      <xdr:col>18</xdr:col>
      <xdr:colOff>492125</xdr:colOff>
      <xdr:row>38</xdr:row>
      <xdr:rowOff>8632</xdr:rowOff>
    </xdr:to>
    <xdr:sp macro="" textlink="">
      <xdr:nvSpPr>
        <xdr:cNvPr id="548" name="円/楕円 547"/>
        <xdr:cNvSpPr/>
      </xdr:nvSpPr>
      <xdr:spPr>
        <a:xfrm>
          <a:off x="12763500" y="6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171209</xdr:rowOff>
    </xdr:from>
    <xdr:ext cx="534377" cy="259045"/>
    <xdr:sp macro="" textlink="">
      <xdr:nvSpPr>
        <xdr:cNvPr id="549" name="テキスト ボックス 548"/>
        <xdr:cNvSpPr txBox="1"/>
      </xdr:nvSpPr>
      <xdr:spPr>
        <a:xfrm>
          <a:off x="12547111" y="65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36757</xdr:rowOff>
    </xdr:from>
    <xdr:to>
      <xdr:col>23</xdr:col>
      <xdr:colOff>517525</xdr:colOff>
      <xdr:row>57</xdr:row>
      <xdr:rowOff>83661</xdr:rowOff>
    </xdr:to>
    <xdr:cxnSp macro="">
      <xdr:nvCxnSpPr>
        <xdr:cNvPr id="576" name="直線コネクタ 575"/>
        <xdr:cNvCxnSpPr/>
      </xdr:nvCxnSpPr>
      <xdr:spPr>
        <a:xfrm flipV="1">
          <a:off x="15481300" y="9809407"/>
          <a:ext cx="8382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83661</xdr:rowOff>
    </xdr:from>
    <xdr:to>
      <xdr:col>22</xdr:col>
      <xdr:colOff>365125</xdr:colOff>
      <xdr:row>57</xdr:row>
      <xdr:rowOff>85554</xdr:rowOff>
    </xdr:to>
    <xdr:cxnSp macro="">
      <xdr:nvCxnSpPr>
        <xdr:cNvPr id="579" name="直線コネクタ 578"/>
        <xdr:cNvCxnSpPr/>
      </xdr:nvCxnSpPr>
      <xdr:spPr>
        <a:xfrm flipV="1">
          <a:off x="14592300" y="9856311"/>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7820</xdr:rowOff>
    </xdr:from>
    <xdr:to>
      <xdr:col>21</xdr:col>
      <xdr:colOff>161925</xdr:colOff>
      <xdr:row>57</xdr:row>
      <xdr:rowOff>85554</xdr:rowOff>
    </xdr:to>
    <xdr:cxnSp macro="">
      <xdr:nvCxnSpPr>
        <xdr:cNvPr id="582" name="直線コネクタ 581"/>
        <xdr:cNvCxnSpPr/>
      </xdr:nvCxnSpPr>
      <xdr:spPr>
        <a:xfrm>
          <a:off x="13703300" y="978047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7820</xdr:rowOff>
    </xdr:from>
    <xdr:to>
      <xdr:col>19</xdr:col>
      <xdr:colOff>644525</xdr:colOff>
      <xdr:row>57</xdr:row>
      <xdr:rowOff>60280</xdr:rowOff>
    </xdr:to>
    <xdr:cxnSp macro="">
      <xdr:nvCxnSpPr>
        <xdr:cNvPr id="585" name="直線コネクタ 584"/>
        <xdr:cNvCxnSpPr/>
      </xdr:nvCxnSpPr>
      <xdr:spPr>
        <a:xfrm flipV="1">
          <a:off x="12814300" y="9780470"/>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157407</xdr:rowOff>
    </xdr:from>
    <xdr:to>
      <xdr:col>23</xdr:col>
      <xdr:colOff>568325</xdr:colOff>
      <xdr:row>57</xdr:row>
      <xdr:rowOff>87557</xdr:rowOff>
    </xdr:to>
    <xdr:sp macro="" textlink="">
      <xdr:nvSpPr>
        <xdr:cNvPr id="595" name="円/楕円 594"/>
        <xdr:cNvSpPr/>
      </xdr:nvSpPr>
      <xdr:spPr>
        <a:xfrm>
          <a:off x="16268700" y="97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135834</xdr:rowOff>
    </xdr:from>
    <xdr:ext cx="534377" cy="259045"/>
    <xdr:sp macro="" textlink="">
      <xdr:nvSpPr>
        <xdr:cNvPr id="596" name="教育費該当値テキスト"/>
        <xdr:cNvSpPr txBox="1"/>
      </xdr:nvSpPr>
      <xdr:spPr>
        <a:xfrm>
          <a:off x="16370300" y="97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32861</xdr:rowOff>
    </xdr:from>
    <xdr:to>
      <xdr:col>22</xdr:col>
      <xdr:colOff>415925</xdr:colOff>
      <xdr:row>57</xdr:row>
      <xdr:rowOff>134461</xdr:rowOff>
    </xdr:to>
    <xdr:sp macro="" textlink="">
      <xdr:nvSpPr>
        <xdr:cNvPr id="597" name="円/楕円 596"/>
        <xdr:cNvSpPr/>
      </xdr:nvSpPr>
      <xdr:spPr>
        <a:xfrm>
          <a:off x="154305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125588</xdr:rowOff>
    </xdr:from>
    <xdr:ext cx="534377" cy="259045"/>
    <xdr:sp macro="" textlink="">
      <xdr:nvSpPr>
        <xdr:cNvPr id="598" name="テキスト ボックス 597"/>
        <xdr:cNvSpPr txBox="1"/>
      </xdr:nvSpPr>
      <xdr:spPr>
        <a:xfrm>
          <a:off x="15214111" y="98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34754</xdr:rowOff>
    </xdr:from>
    <xdr:to>
      <xdr:col>21</xdr:col>
      <xdr:colOff>212725</xdr:colOff>
      <xdr:row>57</xdr:row>
      <xdr:rowOff>136354</xdr:rowOff>
    </xdr:to>
    <xdr:sp macro="" textlink="">
      <xdr:nvSpPr>
        <xdr:cNvPr id="599" name="円/楕円 598"/>
        <xdr:cNvSpPr/>
      </xdr:nvSpPr>
      <xdr:spPr>
        <a:xfrm>
          <a:off x="14541500" y="9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127481</xdr:rowOff>
    </xdr:from>
    <xdr:ext cx="534377" cy="259045"/>
    <xdr:sp macro="" textlink="">
      <xdr:nvSpPr>
        <xdr:cNvPr id="600" name="テキスト ボックス 599"/>
        <xdr:cNvSpPr txBox="1"/>
      </xdr:nvSpPr>
      <xdr:spPr>
        <a:xfrm>
          <a:off x="14325111" y="99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128470</xdr:rowOff>
    </xdr:from>
    <xdr:to>
      <xdr:col>20</xdr:col>
      <xdr:colOff>9525</xdr:colOff>
      <xdr:row>57</xdr:row>
      <xdr:rowOff>58620</xdr:rowOff>
    </xdr:to>
    <xdr:sp macro="" textlink="">
      <xdr:nvSpPr>
        <xdr:cNvPr id="601" name="円/楕円 600"/>
        <xdr:cNvSpPr/>
      </xdr:nvSpPr>
      <xdr:spPr>
        <a:xfrm>
          <a:off x="13652500" y="97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75147</xdr:rowOff>
    </xdr:from>
    <xdr:ext cx="534377" cy="259045"/>
    <xdr:sp macro="" textlink="">
      <xdr:nvSpPr>
        <xdr:cNvPr id="602" name="テキスト ボックス 601"/>
        <xdr:cNvSpPr txBox="1"/>
      </xdr:nvSpPr>
      <xdr:spPr>
        <a:xfrm>
          <a:off x="13436111" y="9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9480</xdr:rowOff>
    </xdr:from>
    <xdr:to>
      <xdr:col>18</xdr:col>
      <xdr:colOff>492125</xdr:colOff>
      <xdr:row>57</xdr:row>
      <xdr:rowOff>111080</xdr:rowOff>
    </xdr:to>
    <xdr:sp macro="" textlink="">
      <xdr:nvSpPr>
        <xdr:cNvPr id="603" name="円/楕円 602"/>
        <xdr:cNvSpPr/>
      </xdr:nvSpPr>
      <xdr:spPr>
        <a:xfrm>
          <a:off x="12763500" y="9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127607</xdr:rowOff>
    </xdr:from>
    <xdr:ext cx="534377" cy="259045"/>
    <xdr:sp macro="" textlink="">
      <xdr:nvSpPr>
        <xdr:cNvPr id="604" name="テキスト ボックス 603"/>
        <xdr:cNvSpPr txBox="1"/>
      </xdr:nvSpPr>
      <xdr:spPr>
        <a:xfrm>
          <a:off x="12547111" y="9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129882</xdr:rowOff>
    </xdr:from>
    <xdr:to>
      <xdr:col>23</xdr:col>
      <xdr:colOff>517525</xdr:colOff>
      <xdr:row>78</xdr:row>
      <xdr:rowOff>139016</xdr:rowOff>
    </xdr:to>
    <xdr:cxnSp macro="">
      <xdr:nvCxnSpPr>
        <xdr:cNvPr id="631" name="直線コネクタ 630"/>
        <xdr:cNvCxnSpPr/>
      </xdr:nvCxnSpPr>
      <xdr:spPr>
        <a:xfrm flipV="1">
          <a:off x="15481300" y="13502982"/>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114782</xdr:rowOff>
    </xdr:from>
    <xdr:to>
      <xdr:col>22</xdr:col>
      <xdr:colOff>365125</xdr:colOff>
      <xdr:row>78</xdr:row>
      <xdr:rowOff>139016</xdr:rowOff>
    </xdr:to>
    <xdr:cxnSp macro="">
      <xdr:nvCxnSpPr>
        <xdr:cNvPr id="634" name="直線コネクタ 633"/>
        <xdr:cNvCxnSpPr/>
      </xdr:nvCxnSpPr>
      <xdr:spPr>
        <a:xfrm>
          <a:off x="14592300" y="13487882"/>
          <a:ext cx="889000" cy="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44538</xdr:rowOff>
    </xdr:from>
    <xdr:to>
      <xdr:col>21</xdr:col>
      <xdr:colOff>161925</xdr:colOff>
      <xdr:row>78</xdr:row>
      <xdr:rowOff>114782</xdr:rowOff>
    </xdr:to>
    <xdr:cxnSp macro="">
      <xdr:nvCxnSpPr>
        <xdr:cNvPr id="637" name="直線コネクタ 636"/>
        <xdr:cNvCxnSpPr/>
      </xdr:nvCxnSpPr>
      <xdr:spPr>
        <a:xfrm>
          <a:off x="13703300" y="13417638"/>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166878</xdr:rowOff>
    </xdr:from>
    <xdr:ext cx="469744" cy="259045"/>
    <xdr:sp macro="" textlink="">
      <xdr:nvSpPr>
        <xdr:cNvPr id="639" name="テキスト ボックス 638"/>
        <xdr:cNvSpPr txBox="1"/>
      </xdr:nvSpPr>
      <xdr:spPr>
        <a:xfrm>
          <a:off x="14357427" y="135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44538</xdr:rowOff>
    </xdr:from>
    <xdr:to>
      <xdr:col>19</xdr:col>
      <xdr:colOff>644525</xdr:colOff>
      <xdr:row>78</xdr:row>
      <xdr:rowOff>97261</xdr:rowOff>
    </xdr:to>
    <xdr:cxnSp macro="">
      <xdr:nvCxnSpPr>
        <xdr:cNvPr id="640" name="直線コネクタ 639"/>
        <xdr:cNvCxnSpPr/>
      </xdr:nvCxnSpPr>
      <xdr:spPr>
        <a:xfrm flipV="1">
          <a:off x="12814300" y="13417638"/>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166907</xdr:rowOff>
    </xdr:from>
    <xdr:ext cx="469744" cy="259045"/>
    <xdr:sp macro="" textlink="">
      <xdr:nvSpPr>
        <xdr:cNvPr id="642" name="テキスト ボックス 641"/>
        <xdr:cNvSpPr txBox="1"/>
      </xdr:nvSpPr>
      <xdr:spPr>
        <a:xfrm>
          <a:off x="13468427" y="135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79082</xdr:rowOff>
    </xdr:from>
    <xdr:to>
      <xdr:col>23</xdr:col>
      <xdr:colOff>568325</xdr:colOff>
      <xdr:row>79</xdr:row>
      <xdr:rowOff>9232</xdr:rowOff>
    </xdr:to>
    <xdr:sp macro="" textlink="">
      <xdr:nvSpPr>
        <xdr:cNvPr id="650" name="円/楕円 649"/>
        <xdr:cNvSpPr/>
      </xdr:nvSpPr>
      <xdr:spPr>
        <a:xfrm>
          <a:off x="16268700" y="134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88216</xdr:rowOff>
    </xdr:from>
    <xdr:to>
      <xdr:col>22</xdr:col>
      <xdr:colOff>415925</xdr:colOff>
      <xdr:row>79</xdr:row>
      <xdr:rowOff>18366</xdr:rowOff>
    </xdr:to>
    <xdr:sp macro="" textlink="">
      <xdr:nvSpPr>
        <xdr:cNvPr id="652" name="円/楕円 651"/>
        <xdr:cNvSpPr/>
      </xdr:nvSpPr>
      <xdr:spPr>
        <a:xfrm>
          <a:off x="15430500" y="134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9493</xdr:rowOff>
    </xdr:from>
    <xdr:ext cx="378565" cy="259045"/>
    <xdr:sp macro="" textlink="">
      <xdr:nvSpPr>
        <xdr:cNvPr id="653" name="テキスト ボックス 652"/>
        <xdr:cNvSpPr txBox="1"/>
      </xdr:nvSpPr>
      <xdr:spPr>
        <a:xfrm>
          <a:off x="15292017" y="13554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63982</xdr:rowOff>
    </xdr:from>
    <xdr:to>
      <xdr:col>21</xdr:col>
      <xdr:colOff>212725</xdr:colOff>
      <xdr:row>78</xdr:row>
      <xdr:rowOff>165582</xdr:rowOff>
    </xdr:to>
    <xdr:sp macro="" textlink="">
      <xdr:nvSpPr>
        <xdr:cNvPr id="654" name="円/楕円 653"/>
        <xdr:cNvSpPr/>
      </xdr:nvSpPr>
      <xdr:spPr>
        <a:xfrm>
          <a:off x="14541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10659</xdr:rowOff>
    </xdr:from>
    <xdr:ext cx="534377" cy="259045"/>
    <xdr:sp macro="" textlink="">
      <xdr:nvSpPr>
        <xdr:cNvPr id="655" name="テキスト ボックス 654"/>
        <xdr:cNvSpPr txBox="1"/>
      </xdr:nvSpPr>
      <xdr:spPr>
        <a:xfrm>
          <a:off x="14325111" y="132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165188</xdr:rowOff>
    </xdr:from>
    <xdr:to>
      <xdr:col>20</xdr:col>
      <xdr:colOff>9525</xdr:colOff>
      <xdr:row>78</xdr:row>
      <xdr:rowOff>95338</xdr:rowOff>
    </xdr:to>
    <xdr:sp macro="" textlink="">
      <xdr:nvSpPr>
        <xdr:cNvPr id="656" name="円/楕円 655"/>
        <xdr:cNvSpPr/>
      </xdr:nvSpPr>
      <xdr:spPr>
        <a:xfrm>
          <a:off x="13652500" y="133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111865</xdr:rowOff>
    </xdr:from>
    <xdr:ext cx="534377" cy="259045"/>
    <xdr:sp macro="" textlink="">
      <xdr:nvSpPr>
        <xdr:cNvPr id="657" name="テキスト ボックス 656"/>
        <xdr:cNvSpPr txBox="1"/>
      </xdr:nvSpPr>
      <xdr:spPr>
        <a:xfrm>
          <a:off x="13436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46461</xdr:rowOff>
    </xdr:from>
    <xdr:to>
      <xdr:col>18</xdr:col>
      <xdr:colOff>492125</xdr:colOff>
      <xdr:row>78</xdr:row>
      <xdr:rowOff>148061</xdr:rowOff>
    </xdr:to>
    <xdr:sp macro="" textlink="">
      <xdr:nvSpPr>
        <xdr:cNvPr id="658" name="円/楕円 657"/>
        <xdr:cNvSpPr/>
      </xdr:nvSpPr>
      <xdr:spPr>
        <a:xfrm>
          <a:off x="12763500" y="134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139188</xdr:rowOff>
    </xdr:from>
    <xdr:ext cx="534377" cy="259045"/>
    <xdr:sp macro="" textlink="">
      <xdr:nvSpPr>
        <xdr:cNvPr id="659" name="テキスト ボックス 658"/>
        <xdr:cNvSpPr txBox="1"/>
      </xdr:nvSpPr>
      <xdr:spPr>
        <a:xfrm>
          <a:off x="12547111" y="135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23526</xdr:rowOff>
    </xdr:from>
    <xdr:to>
      <xdr:col>23</xdr:col>
      <xdr:colOff>517525</xdr:colOff>
      <xdr:row>93</xdr:row>
      <xdr:rowOff>123561</xdr:rowOff>
    </xdr:to>
    <xdr:cxnSp macro="">
      <xdr:nvCxnSpPr>
        <xdr:cNvPr id="688" name="直線コネクタ 687"/>
        <xdr:cNvCxnSpPr/>
      </xdr:nvCxnSpPr>
      <xdr:spPr>
        <a:xfrm>
          <a:off x="15481300" y="15968376"/>
          <a:ext cx="8382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8674</xdr:rowOff>
    </xdr:from>
    <xdr:to>
      <xdr:col>22</xdr:col>
      <xdr:colOff>365125</xdr:colOff>
      <xdr:row>93</xdr:row>
      <xdr:rowOff>23526</xdr:rowOff>
    </xdr:to>
    <xdr:cxnSp macro="">
      <xdr:nvCxnSpPr>
        <xdr:cNvPr id="691" name="直線コネクタ 690"/>
        <xdr:cNvCxnSpPr/>
      </xdr:nvCxnSpPr>
      <xdr:spPr>
        <a:xfrm>
          <a:off x="14592300" y="159535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108885</xdr:rowOff>
    </xdr:from>
    <xdr:to>
      <xdr:col>21</xdr:col>
      <xdr:colOff>161925</xdr:colOff>
      <xdr:row>93</xdr:row>
      <xdr:rowOff>8674</xdr:rowOff>
    </xdr:to>
    <xdr:cxnSp macro="">
      <xdr:nvCxnSpPr>
        <xdr:cNvPr id="694" name="直線コネクタ 693"/>
        <xdr:cNvCxnSpPr/>
      </xdr:nvCxnSpPr>
      <xdr:spPr>
        <a:xfrm>
          <a:off x="13703300" y="15882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67828</xdr:rowOff>
    </xdr:from>
    <xdr:to>
      <xdr:col>19</xdr:col>
      <xdr:colOff>644525</xdr:colOff>
      <xdr:row>92</xdr:row>
      <xdr:rowOff>108885</xdr:rowOff>
    </xdr:to>
    <xdr:cxnSp macro="">
      <xdr:nvCxnSpPr>
        <xdr:cNvPr id="697" name="直線コネクタ 696"/>
        <xdr:cNvCxnSpPr/>
      </xdr:nvCxnSpPr>
      <xdr:spPr>
        <a:xfrm>
          <a:off x="12814300" y="1584122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43431</xdr:rowOff>
    </xdr:from>
    <xdr:ext cx="534377" cy="259045"/>
    <xdr:sp macro="" textlink="">
      <xdr:nvSpPr>
        <xdr:cNvPr id="699" name="テキスト ボックス 698"/>
        <xdr:cNvSpPr txBox="1"/>
      </xdr:nvSpPr>
      <xdr:spPr>
        <a:xfrm>
          <a:off x="13436111" y="166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35482</xdr:rowOff>
    </xdr:from>
    <xdr:ext cx="534377" cy="259045"/>
    <xdr:sp macro="" textlink="">
      <xdr:nvSpPr>
        <xdr:cNvPr id="701" name="テキスト ボックス 700"/>
        <xdr:cNvSpPr txBox="1"/>
      </xdr:nvSpPr>
      <xdr:spPr>
        <a:xfrm>
          <a:off x="12547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72761</xdr:rowOff>
    </xdr:from>
    <xdr:to>
      <xdr:col>23</xdr:col>
      <xdr:colOff>568325</xdr:colOff>
      <xdr:row>94</xdr:row>
      <xdr:rowOff>2911</xdr:rowOff>
    </xdr:to>
    <xdr:sp macro="" textlink="">
      <xdr:nvSpPr>
        <xdr:cNvPr id="707" name="円/楕円 706"/>
        <xdr:cNvSpPr/>
      </xdr:nvSpPr>
      <xdr:spPr>
        <a:xfrm>
          <a:off x="162687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95638</xdr:rowOff>
    </xdr:from>
    <xdr:ext cx="599010" cy="259045"/>
    <xdr:sp macro="" textlink="">
      <xdr:nvSpPr>
        <xdr:cNvPr id="708" name="公債費該当値テキスト"/>
        <xdr:cNvSpPr txBox="1"/>
      </xdr:nvSpPr>
      <xdr:spPr>
        <a:xfrm>
          <a:off x="16370300" y="15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144176</xdr:rowOff>
    </xdr:from>
    <xdr:to>
      <xdr:col>22</xdr:col>
      <xdr:colOff>415925</xdr:colOff>
      <xdr:row>93</xdr:row>
      <xdr:rowOff>74326</xdr:rowOff>
    </xdr:to>
    <xdr:sp macro="" textlink="">
      <xdr:nvSpPr>
        <xdr:cNvPr id="709" name="円/楕円 708"/>
        <xdr:cNvSpPr/>
      </xdr:nvSpPr>
      <xdr:spPr>
        <a:xfrm>
          <a:off x="15430500" y="159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90853</xdr:rowOff>
    </xdr:from>
    <xdr:ext cx="599010" cy="259045"/>
    <xdr:sp macro="" textlink="">
      <xdr:nvSpPr>
        <xdr:cNvPr id="710" name="テキスト ボックス 709"/>
        <xdr:cNvSpPr txBox="1"/>
      </xdr:nvSpPr>
      <xdr:spPr>
        <a:xfrm>
          <a:off x="15181794" y="156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129324</xdr:rowOff>
    </xdr:from>
    <xdr:to>
      <xdr:col>21</xdr:col>
      <xdr:colOff>212725</xdr:colOff>
      <xdr:row>93</xdr:row>
      <xdr:rowOff>59474</xdr:rowOff>
    </xdr:to>
    <xdr:sp macro="" textlink="">
      <xdr:nvSpPr>
        <xdr:cNvPr id="711" name="円/楕円 710"/>
        <xdr:cNvSpPr/>
      </xdr:nvSpPr>
      <xdr:spPr>
        <a:xfrm>
          <a:off x="14541500" y="159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76001</xdr:rowOff>
    </xdr:from>
    <xdr:ext cx="599010" cy="259045"/>
    <xdr:sp macro="" textlink="">
      <xdr:nvSpPr>
        <xdr:cNvPr id="712" name="テキスト ボックス 711"/>
        <xdr:cNvSpPr txBox="1"/>
      </xdr:nvSpPr>
      <xdr:spPr>
        <a:xfrm>
          <a:off x="14292794" y="156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58085</xdr:rowOff>
    </xdr:from>
    <xdr:to>
      <xdr:col>20</xdr:col>
      <xdr:colOff>9525</xdr:colOff>
      <xdr:row>92</xdr:row>
      <xdr:rowOff>159685</xdr:rowOff>
    </xdr:to>
    <xdr:sp macro="" textlink="">
      <xdr:nvSpPr>
        <xdr:cNvPr id="713" name="円/楕円 712"/>
        <xdr:cNvSpPr/>
      </xdr:nvSpPr>
      <xdr:spPr>
        <a:xfrm>
          <a:off x="13652500" y="158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4762</xdr:rowOff>
    </xdr:from>
    <xdr:ext cx="599010" cy="259045"/>
    <xdr:sp macro="" textlink="">
      <xdr:nvSpPr>
        <xdr:cNvPr id="714" name="テキスト ボックス 713"/>
        <xdr:cNvSpPr txBox="1"/>
      </xdr:nvSpPr>
      <xdr:spPr>
        <a:xfrm>
          <a:off x="13403794" y="1560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17028</xdr:rowOff>
    </xdr:from>
    <xdr:to>
      <xdr:col>18</xdr:col>
      <xdr:colOff>492125</xdr:colOff>
      <xdr:row>92</xdr:row>
      <xdr:rowOff>118628</xdr:rowOff>
    </xdr:to>
    <xdr:sp macro="" textlink="">
      <xdr:nvSpPr>
        <xdr:cNvPr id="715" name="円/楕円 714"/>
        <xdr:cNvSpPr/>
      </xdr:nvSpPr>
      <xdr:spPr>
        <a:xfrm>
          <a:off x="12763500" y="157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135155</xdr:rowOff>
    </xdr:from>
    <xdr:ext cx="599010" cy="259045"/>
    <xdr:sp macro="" textlink="">
      <xdr:nvSpPr>
        <xdr:cNvPr id="716" name="テキスト ボックス 715"/>
        <xdr:cNvSpPr txBox="1"/>
      </xdr:nvSpPr>
      <xdr:spPr>
        <a:xfrm>
          <a:off x="12514794" y="1556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139065</xdr:rowOff>
    </xdr:from>
    <xdr:to>
      <xdr:col>6</xdr:col>
      <xdr:colOff>510540</xdr:colOff>
      <xdr:row>40</xdr:row>
      <xdr:rowOff>76200</xdr:rowOff>
    </xdr:to>
    <xdr:cxnSp macro="">
      <xdr:nvCxnSpPr>
        <xdr:cNvPr id="57" name="直線コネクタ 56"/>
        <xdr:cNvCxnSpPr/>
      </xdr:nvCxnSpPr>
      <xdr:spPr>
        <a:xfrm flipV="1">
          <a:off x="4634865" y="579691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85742</xdr:rowOff>
    </xdr:from>
    <xdr:ext cx="405111" cy="259045"/>
    <xdr:sp macro="" textlink="">
      <xdr:nvSpPr>
        <xdr:cNvPr id="60" name="【道路】&#10;有形固定資産減価償却率最大値テキスト"/>
        <xdr:cNvSpPr txBox="1"/>
      </xdr:nvSpPr>
      <xdr:spPr>
        <a:xfrm>
          <a:off x="47244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33</xdr:row>
      <xdr:rowOff>139065</xdr:rowOff>
    </xdr:from>
    <xdr:to>
      <xdr:col>6</xdr:col>
      <xdr:colOff>600075</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20972</xdr:rowOff>
    </xdr:from>
    <xdr:ext cx="405111" cy="259045"/>
    <xdr:sp macro="" textlink="">
      <xdr:nvSpPr>
        <xdr:cNvPr id="62" name="【道路】&#10;有形固定資産減価償却率平均値テキスト"/>
        <xdr:cNvSpPr txBox="1"/>
      </xdr:nvSpPr>
      <xdr:spPr>
        <a:xfrm>
          <a:off x="4724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42545</xdr:rowOff>
    </xdr:from>
    <xdr:to>
      <xdr:col>6</xdr:col>
      <xdr:colOff>561975</xdr:colOff>
      <xdr:row>38</xdr:row>
      <xdr:rowOff>144145</xdr:rowOff>
    </xdr:to>
    <xdr:sp macro="" textlink="">
      <xdr:nvSpPr>
        <xdr:cNvPr id="63" name="フローチャート : 判断 62"/>
        <xdr:cNvSpPr/>
      </xdr:nvSpPr>
      <xdr:spPr>
        <a:xfrm>
          <a:off x="4584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36830</xdr:rowOff>
    </xdr:from>
    <xdr:to>
      <xdr:col>5</xdr:col>
      <xdr:colOff>409575</xdr:colOff>
      <xdr:row>38</xdr:row>
      <xdr:rowOff>138430</xdr:rowOff>
    </xdr:to>
    <xdr:sp macro="" textlink="">
      <xdr:nvSpPr>
        <xdr:cNvPr id="64" name="フローチャート : 判断 63"/>
        <xdr:cNvSpPr/>
      </xdr:nvSpPr>
      <xdr:spPr>
        <a:xfrm>
          <a:off x="3746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80645</xdr:rowOff>
    </xdr:from>
    <xdr:to>
      <xdr:col>5</xdr:col>
      <xdr:colOff>409575</xdr:colOff>
      <xdr:row>41</xdr:row>
      <xdr:rowOff>10795</xdr:rowOff>
    </xdr:to>
    <xdr:sp macro="" textlink="">
      <xdr:nvSpPr>
        <xdr:cNvPr id="70" name="円/楕円 69"/>
        <xdr:cNvSpPr/>
      </xdr:nvSpPr>
      <xdr:spPr>
        <a:xfrm>
          <a:off x="3746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154957</xdr:rowOff>
    </xdr:from>
    <xdr:ext cx="405111" cy="259045"/>
    <xdr:sp macro="" textlink="">
      <xdr:nvSpPr>
        <xdr:cNvPr id="71" name="n_1aveValue【道路】&#10;有形固定資産減価償却率"/>
        <xdr:cNvSpPr txBox="1"/>
      </xdr:nvSpPr>
      <xdr:spPr>
        <a:xfrm>
          <a:off x="3582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1922</xdr:rowOff>
    </xdr:from>
    <xdr:ext cx="405111" cy="259045"/>
    <xdr:sp macro="" textlink="">
      <xdr:nvSpPr>
        <xdr:cNvPr id="72" name="n_1mainValue【道路】&#10;有形固定資産減価償却率"/>
        <xdr:cNvSpPr txBox="1"/>
      </xdr:nvSpPr>
      <xdr:spPr>
        <a:xfrm>
          <a:off x="3582043"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5" name="テキスト ボックス 84"/>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1" name="直線コネクタ 100"/>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2"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3" name="直線コネクタ 102"/>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4"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5" name="直線コネクタ 104"/>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23172</xdr:rowOff>
    </xdr:from>
    <xdr:ext cx="534377" cy="259045"/>
    <xdr:sp macro="" textlink="">
      <xdr:nvSpPr>
        <xdr:cNvPr id="106" name="【道路】&#10;一人当たり延長平均値テキスト"/>
        <xdr:cNvSpPr txBox="1"/>
      </xdr:nvSpPr>
      <xdr:spPr>
        <a:xfrm>
          <a:off x="10566400" y="67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29.323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44745</xdr:rowOff>
    </xdr:from>
    <xdr:to>
      <xdr:col>15</xdr:col>
      <xdr:colOff>231775</xdr:colOff>
      <xdr:row>39</xdr:row>
      <xdr:rowOff>146345</xdr:rowOff>
    </xdr:to>
    <xdr:sp macro="" textlink="">
      <xdr:nvSpPr>
        <xdr:cNvPr id="107" name="フローチャート : 判断 106"/>
        <xdr:cNvSpPr/>
      </xdr:nvSpPr>
      <xdr:spPr>
        <a:xfrm>
          <a:off x="10426700" y="67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166589</xdr:rowOff>
    </xdr:from>
    <xdr:to>
      <xdr:col>14</xdr:col>
      <xdr:colOff>79375</xdr:colOff>
      <xdr:row>40</xdr:row>
      <xdr:rowOff>96739</xdr:rowOff>
    </xdr:to>
    <xdr:sp macro="" textlink="">
      <xdr:nvSpPr>
        <xdr:cNvPr id="108" name="フローチャート : 判断 107"/>
        <xdr:cNvSpPr/>
      </xdr:nvSpPr>
      <xdr:spPr>
        <a:xfrm>
          <a:off x="9588500" y="685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89837</xdr:rowOff>
    </xdr:from>
    <xdr:to>
      <xdr:col>14</xdr:col>
      <xdr:colOff>79375</xdr:colOff>
      <xdr:row>37</xdr:row>
      <xdr:rowOff>19987</xdr:rowOff>
    </xdr:to>
    <xdr:sp macro="" textlink="">
      <xdr:nvSpPr>
        <xdr:cNvPr id="114" name="円/楕円 113"/>
        <xdr:cNvSpPr/>
      </xdr:nvSpPr>
      <xdr:spPr>
        <a:xfrm>
          <a:off x="9588500" y="62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87866</xdr:rowOff>
    </xdr:from>
    <xdr:ext cx="534377" cy="259045"/>
    <xdr:sp macro="" textlink="">
      <xdr:nvSpPr>
        <xdr:cNvPr id="115" name="n_1aveValue【道路】&#10;一人当たり延長"/>
        <xdr:cNvSpPr txBox="1"/>
      </xdr:nvSpPr>
      <xdr:spPr>
        <a:xfrm>
          <a:off x="9359410" y="6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25.059</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36514</xdr:rowOff>
    </xdr:from>
    <xdr:ext cx="534377" cy="259045"/>
    <xdr:sp macro="" textlink="">
      <xdr:nvSpPr>
        <xdr:cNvPr id="116" name="n_1mainValue【道路】&#10;一人当たり延長"/>
        <xdr:cNvSpPr txBox="1"/>
      </xdr:nvSpPr>
      <xdr:spPr>
        <a:xfrm>
          <a:off x="9359410" y="60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9" name="直線コネクタ 138"/>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0"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1" name="直線コネクタ 140"/>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2"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3" name="直線コネクタ 142"/>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4"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5" name="フローチャート : 判断 144"/>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136652</xdr:rowOff>
    </xdr:from>
    <xdr:to>
      <xdr:col>5</xdr:col>
      <xdr:colOff>409575</xdr:colOff>
      <xdr:row>59</xdr:row>
      <xdr:rowOff>66802</xdr:rowOff>
    </xdr:to>
    <xdr:sp macro="" textlink="">
      <xdr:nvSpPr>
        <xdr:cNvPr id="146" name="フローチャート : 判断 145"/>
        <xdr:cNvSpPr/>
      </xdr:nvSpPr>
      <xdr:spPr>
        <a:xfrm>
          <a:off x="3746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111506</xdr:rowOff>
    </xdr:from>
    <xdr:to>
      <xdr:col>5</xdr:col>
      <xdr:colOff>409575</xdr:colOff>
      <xdr:row>62</xdr:row>
      <xdr:rowOff>41656</xdr:rowOff>
    </xdr:to>
    <xdr:sp macro="" textlink="">
      <xdr:nvSpPr>
        <xdr:cNvPr id="152" name="円/楕円 151"/>
        <xdr:cNvSpPr/>
      </xdr:nvSpPr>
      <xdr:spPr>
        <a:xfrm>
          <a:off x="3746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83329</xdr:rowOff>
    </xdr:from>
    <xdr:ext cx="405111" cy="259045"/>
    <xdr:sp macro="" textlink="">
      <xdr:nvSpPr>
        <xdr:cNvPr id="153" name="n_1aveValue【橋りょう・トンネル】&#10;有形固定資産減価償却率"/>
        <xdr:cNvSpPr txBox="1"/>
      </xdr:nvSpPr>
      <xdr:spPr>
        <a:xfrm>
          <a:off x="3582043"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32783</xdr:rowOff>
    </xdr:from>
    <xdr:ext cx="405111" cy="259045"/>
    <xdr:sp macro="" textlink="">
      <xdr:nvSpPr>
        <xdr:cNvPr id="154" name="n_1mainValue【橋りょう・トンネル】&#10;有形固定資産減価償却率"/>
        <xdr:cNvSpPr txBox="1"/>
      </xdr:nvSpPr>
      <xdr:spPr>
        <a:xfrm>
          <a:off x="3582043"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6" name="テキスト ボックス 16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8" name="テキスト ボックス 16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0" name="テキスト ボックス 16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2" name="テキスト ボックス 17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4" name="テキスト ボックス 17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6" name="テキスト ボックス 17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0" name="直線コネクタ 179"/>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1"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2" name="直線コネクタ 181"/>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3"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4" name="直線コネクタ 183"/>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5"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6" name="フローチャート : 判断 185"/>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105737</xdr:rowOff>
    </xdr:from>
    <xdr:to>
      <xdr:col>14</xdr:col>
      <xdr:colOff>79375</xdr:colOff>
      <xdr:row>63</xdr:row>
      <xdr:rowOff>35887</xdr:rowOff>
    </xdr:to>
    <xdr:sp macro="" textlink="">
      <xdr:nvSpPr>
        <xdr:cNvPr id="187" name="フローチャート : 判断 186"/>
        <xdr:cNvSpPr/>
      </xdr:nvSpPr>
      <xdr:spPr>
        <a:xfrm>
          <a:off x="9588500" y="10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155959</xdr:rowOff>
    </xdr:from>
    <xdr:to>
      <xdr:col>14</xdr:col>
      <xdr:colOff>79375</xdr:colOff>
      <xdr:row>63</xdr:row>
      <xdr:rowOff>86109</xdr:rowOff>
    </xdr:to>
    <xdr:sp macro="" textlink="">
      <xdr:nvSpPr>
        <xdr:cNvPr id="193" name="円/楕円 192"/>
        <xdr:cNvSpPr/>
      </xdr:nvSpPr>
      <xdr:spPr>
        <a:xfrm>
          <a:off x="9588500" y="107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52414</xdr:rowOff>
    </xdr:from>
    <xdr:ext cx="599010" cy="259045"/>
    <xdr:sp macro="" textlink="">
      <xdr:nvSpPr>
        <xdr:cNvPr id="194" name="n_1aveValue【橋りょう・トンネル】&#10;一人当たり有形固定資産（償却資産）額"/>
        <xdr:cNvSpPr txBox="1"/>
      </xdr:nvSpPr>
      <xdr:spPr>
        <a:xfrm>
          <a:off x="9327094" y="105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291,200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77236</xdr:rowOff>
    </xdr:from>
    <xdr:ext cx="599010" cy="259045"/>
    <xdr:sp macro="" textlink="">
      <xdr:nvSpPr>
        <xdr:cNvPr id="195" name="n_1mainValue【橋りょう・トンネル】&#10;一人当たり有形固定資産（償却資産）額"/>
        <xdr:cNvSpPr txBox="1"/>
      </xdr:nvSpPr>
      <xdr:spPr>
        <a:xfrm>
          <a:off x="9327094" y="1087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7" name="テキスト ボックス 20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9" name="直線コネクタ 21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2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21" name="直線コネクタ 22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3" name="直線コネクタ 22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5" name="フローチャート : 判断 22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6" name="フローチャート : 判断 22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42545</xdr:rowOff>
    </xdr:from>
    <xdr:to>
      <xdr:col>5</xdr:col>
      <xdr:colOff>409575</xdr:colOff>
      <xdr:row>78</xdr:row>
      <xdr:rowOff>144145</xdr:rowOff>
    </xdr:to>
    <xdr:sp macro="" textlink="">
      <xdr:nvSpPr>
        <xdr:cNvPr id="232" name="円/楕円 231"/>
        <xdr:cNvSpPr/>
      </xdr:nvSpPr>
      <xdr:spPr>
        <a:xfrm>
          <a:off x="3746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3"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160672</xdr:rowOff>
    </xdr:from>
    <xdr:ext cx="405111" cy="259045"/>
    <xdr:sp macro="" textlink="">
      <xdr:nvSpPr>
        <xdr:cNvPr id="234" name="n_1mainValue【公営住宅】&#10;有形固定資産減価償却率"/>
        <xdr:cNvSpPr txBox="1"/>
      </xdr:nvSpPr>
      <xdr:spPr>
        <a:xfrm>
          <a:off x="3582043"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6" name="直線コネクタ 255"/>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7"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8" name="直線コネクタ 257"/>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9"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60" name="直線コネクタ 259"/>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61"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2" name="フローチャート : 判断 261"/>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3" name="フローチャート : 判断 262"/>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123546</xdr:rowOff>
    </xdr:from>
    <xdr:to>
      <xdr:col>14</xdr:col>
      <xdr:colOff>79375</xdr:colOff>
      <xdr:row>84</xdr:row>
      <xdr:rowOff>53696</xdr:rowOff>
    </xdr:to>
    <xdr:sp macro="" textlink="">
      <xdr:nvSpPr>
        <xdr:cNvPr id="269" name="円/楕円 268"/>
        <xdr:cNvSpPr/>
      </xdr:nvSpPr>
      <xdr:spPr>
        <a:xfrm>
          <a:off x="9588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70"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70223</xdr:rowOff>
    </xdr:from>
    <xdr:ext cx="469744" cy="259045"/>
    <xdr:sp macro="" textlink="">
      <xdr:nvSpPr>
        <xdr:cNvPr id="271" name="n_1mainValue【公営住宅】&#10;一人当たり面積"/>
        <xdr:cNvSpPr txBox="1"/>
      </xdr:nvSpPr>
      <xdr:spPr>
        <a:xfrm>
          <a:off x="93917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8" name="直線コネクタ 307"/>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9"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10" name="直線コネクタ 309"/>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2" name="直線コネクタ 31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152417</xdr:rowOff>
    </xdr:from>
    <xdr:ext cx="405111" cy="259045"/>
    <xdr:sp macro="" textlink="">
      <xdr:nvSpPr>
        <xdr:cNvPr id="313" name="【認定こども園・幼稚園・保育所】&#10;有形固定資産減価償却率平均値テキスト"/>
        <xdr:cNvSpPr txBox="1"/>
      </xdr:nvSpPr>
      <xdr:spPr>
        <a:xfrm>
          <a:off x="16408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314" name="フローチャート : 判断 313"/>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315" name="フローチャート : 判断 31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635</xdr:rowOff>
    </xdr:from>
    <xdr:to>
      <xdr:col>22</xdr:col>
      <xdr:colOff>415925</xdr:colOff>
      <xdr:row>42</xdr:row>
      <xdr:rowOff>102235</xdr:rowOff>
    </xdr:to>
    <xdr:sp macro="" textlink="">
      <xdr:nvSpPr>
        <xdr:cNvPr id="321" name="円/楕円 320"/>
        <xdr:cNvSpPr/>
      </xdr:nvSpPr>
      <xdr:spPr>
        <a:xfrm>
          <a:off x="15430500" y="7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164482</xdr:rowOff>
    </xdr:from>
    <xdr:ext cx="405111" cy="259045"/>
    <xdr:sp macro="" textlink="">
      <xdr:nvSpPr>
        <xdr:cNvPr id="322" name="n_1aveValue【認定こども園・幼稚園・保育所】&#10;有形固定資産減価償却率"/>
        <xdr:cNvSpPr txBox="1"/>
      </xdr:nvSpPr>
      <xdr:spPr>
        <a:xfrm>
          <a:off x="15266043"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93362</xdr:rowOff>
    </xdr:from>
    <xdr:ext cx="405111" cy="259045"/>
    <xdr:sp macro="" textlink="">
      <xdr:nvSpPr>
        <xdr:cNvPr id="323" name="n_1mainValue【認定こども園・幼稚園・保育所】&#10;有形固定資産減価償却率"/>
        <xdr:cNvSpPr txBox="1"/>
      </xdr:nvSpPr>
      <xdr:spPr>
        <a:xfrm>
          <a:off x="15266043"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7" name="直線コネクタ 346"/>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8"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9" name="直線コネクタ 348"/>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50"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51" name="直線コネクタ 350"/>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2"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3" name="フローチャート : 判断 352"/>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17780</xdr:rowOff>
    </xdr:from>
    <xdr:to>
      <xdr:col>31</xdr:col>
      <xdr:colOff>85725</xdr:colOff>
      <xdr:row>33</xdr:row>
      <xdr:rowOff>119380</xdr:rowOff>
    </xdr:to>
    <xdr:sp macro="" textlink="">
      <xdr:nvSpPr>
        <xdr:cNvPr id="360" name="円/楕円 359"/>
        <xdr:cNvSpPr/>
      </xdr:nvSpPr>
      <xdr:spPr>
        <a:xfrm>
          <a:off x="21272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135907</xdr:rowOff>
    </xdr:from>
    <xdr:ext cx="469744" cy="259045"/>
    <xdr:sp macro="" textlink="">
      <xdr:nvSpPr>
        <xdr:cNvPr id="362" name="n_1mainValue【認定こども園・幼稚園・保育所】&#10;一人当たり面積"/>
        <xdr:cNvSpPr txBox="1"/>
      </xdr:nvSpPr>
      <xdr:spPr>
        <a:xfrm>
          <a:off x="21075727"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5" name="テキスト ボックス 3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5" name="テキスト ボックス 3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9" name="直線コネクタ 388"/>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90"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91" name="直線コネクタ 39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2"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3" name="直線コネクタ 392"/>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4"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5" name="フローチャート : 判断 394"/>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6" name="フローチャート : 判断 39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99423</xdr:rowOff>
    </xdr:from>
    <xdr:to>
      <xdr:col>22</xdr:col>
      <xdr:colOff>415925</xdr:colOff>
      <xdr:row>63</xdr:row>
      <xdr:rowOff>29573</xdr:rowOff>
    </xdr:to>
    <xdr:sp macro="" textlink="">
      <xdr:nvSpPr>
        <xdr:cNvPr id="402" name="円/楕円 401"/>
        <xdr:cNvSpPr/>
      </xdr:nvSpPr>
      <xdr:spPr>
        <a:xfrm>
          <a:off x="1543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3"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20700</xdr:rowOff>
    </xdr:from>
    <xdr:ext cx="405111" cy="259045"/>
    <xdr:sp macro="" textlink="">
      <xdr:nvSpPr>
        <xdr:cNvPr id="404" name="n_1mainValue【学校施設】&#10;有形固定資産減価償却率"/>
        <xdr:cNvSpPr txBox="1"/>
      </xdr:nvSpPr>
      <xdr:spPr>
        <a:xfrm>
          <a:off x="15266043"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31" name="直線コネクタ 430"/>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2"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3" name="直線コネクタ 432"/>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4"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5" name="直線コネクタ 434"/>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6"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7" name="フローチャート : 判断 436"/>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27033</xdr:rowOff>
    </xdr:from>
    <xdr:to>
      <xdr:col>31</xdr:col>
      <xdr:colOff>85725</xdr:colOff>
      <xdr:row>61</xdr:row>
      <xdr:rowOff>128633</xdr:rowOff>
    </xdr:to>
    <xdr:sp macro="" textlink="">
      <xdr:nvSpPr>
        <xdr:cNvPr id="438" name="フローチャート : 判断 437"/>
        <xdr:cNvSpPr/>
      </xdr:nvSpPr>
      <xdr:spPr>
        <a:xfrm>
          <a:off x="21272500" y="104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18869</xdr:rowOff>
    </xdr:from>
    <xdr:to>
      <xdr:col>31</xdr:col>
      <xdr:colOff>85725</xdr:colOff>
      <xdr:row>58</xdr:row>
      <xdr:rowOff>120469</xdr:rowOff>
    </xdr:to>
    <xdr:sp macro="" textlink="">
      <xdr:nvSpPr>
        <xdr:cNvPr id="444" name="円/楕円 443"/>
        <xdr:cNvSpPr/>
      </xdr:nvSpPr>
      <xdr:spPr>
        <a:xfrm>
          <a:off x="21272500" y="99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119760</xdr:rowOff>
    </xdr:from>
    <xdr:ext cx="469744" cy="259045"/>
    <xdr:sp macro="" textlink="">
      <xdr:nvSpPr>
        <xdr:cNvPr id="445" name="n_1aveValue【学校施設】&#10;一人当たり面積"/>
        <xdr:cNvSpPr txBox="1"/>
      </xdr:nvSpPr>
      <xdr:spPr>
        <a:xfrm>
          <a:off x="21075727" y="1057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2.021</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136996</xdr:rowOff>
    </xdr:from>
    <xdr:ext cx="469744" cy="259045"/>
    <xdr:sp macro="" textlink="">
      <xdr:nvSpPr>
        <xdr:cNvPr id="446" name="n_1mainValue【学校施設】&#10;一人当たり面積"/>
        <xdr:cNvSpPr txBox="1"/>
      </xdr:nvSpPr>
      <xdr:spPr>
        <a:xfrm>
          <a:off x="21075727" y="973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71" name="直線コネクタ 470"/>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2"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3" name="直線コネクタ 47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5" name="直線コネクタ 47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6"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7" name="フローチャート : 判断 476"/>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8" name="フローチャート : 判断 477"/>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50164</xdr:rowOff>
    </xdr:from>
    <xdr:to>
      <xdr:col>22</xdr:col>
      <xdr:colOff>415925</xdr:colOff>
      <xdr:row>81</xdr:row>
      <xdr:rowOff>151764</xdr:rowOff>
    </xdr:to>
    <xdr:sp macro="" textlink="">
      <xdr:nvSpPr>
        <xdr:cNvPr id="484" name="円/楕円 483"/>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5"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168291</xdr:rowOff>
    </xdr:from>
    <xdr:ext cx="405111" cy="259045"/>
    <xdr:sp macro="" textlink="">
      <xdr:nvSpPr>
        <xdr:cNvPr id="486" name="n_1mainValue【児童館】&#10;有形固定資産減価償却率"/>
        <xdr:cNvSpPr txBox="1"/>
      </xdr:nvSpPr>
      <xdr:spPr>
        <a:xfrm>
          <a:off x="15266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7" name="テキスト ボックス 4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8" name="直線コネクタ 4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9" name="テキスト ボックス 4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0" name="直線コネクタ 4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1" name="テキスト ボックス 5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2" name="直線コネクタ 5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3" name="テキスト ボックス 5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4" name="直線コネクタ 5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5" name="テキスト ボックス 5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6" name="直線コネクタ 5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7" name="テキスト ボックス 5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8" name="直線コネクタ 5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9" name="テキスト ボックス 5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21771</xdr:rowOff>
    </xdr:from>
    <xdr:to>
      <xdr:col>32</xdr:col>
      <xdr:colOff>186689</xdr:colOff>
      <xdr:row>86</xdr:row>
      <xdr:rowOff>136071</xdr:rowOff>
    </xdr:to>
    <xdr:cxnSp macro="">
      <xdr:nvCxnSpPr>
        <xdr:cNvPr id="513" name="直線コネクタ 512"/>
        <xdr:cNvCxnSpPr/>
      </xdr:nvCxnSpPr>
      <xdr:spPr>
        <a:xfrm flipV="1">
          <a:off x="22160864" y="14080671"/>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139898</xdr:rowOff>
    </xdr:from>
    <xdr:ext cx="469744" cy="259045"/>
    <xdr:sp macro="" textlink="">
      <xdr:nvSpPr>
        <xdr:cNvPr id="514" name="【児童館】&#10;一人当たり面積最小値テキスト"/>
        <xdr:cNvSpPr txBox="1"/>
      </xdr:nvSpPr>
      <xdr:spPr>
        <a:xfrm>
          <a:off x="222504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136071</xdr:rowOff>
    </xdr:from>
    <xdr:to>
      <xdr:col>32</xdr:col>
      <xdr:colOff>276225</xdr:colOff>
      <xdr:row>86</xdr:row>
      <xdr:rowOff>136071</xdr:rowOff>
    </xdr:to>
    <xdr:cxnSp macro="">
      <xdr:nvCxnSpPr>
        <xdr:cNvPr id="515" name="直線コネクタ 51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139898</xdr:rowOff>
    </xdr:from>
    <xdr:ext cx="469744" cy="259045"/>
    <xdr:sp macro="" textlink="">
      <xdr:nvSpPr>
        <xdr:cNvPr id="516" name="【児童館】&#10;一人当たり面積最大値テキスト"/>
        <xdr:cNvSpPr txBox="1"/>
      </xdr:nvSpPr>
      <xdr:spPr>
        <a:xfrm>
          <a:off x="22250400"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82</xdr:row>
      <xdr:rowOff>21771</xdr:rowOff>
    </xdr:from>
    <xdr:to>
      <xdr:col>32</xdr:col>
      <xdr:colOff>276225</xdr:colOff>
      <xdr:row>82</xdr:row>
      <xdr:rowOff>21771</xdr:rowOff>
    </xdr:to>
    <xdr:cxnSp macro="">
      <xdr:nvCxnSpPr>
        <xdr:cNvPr id="517" name="直線コネクタ 516"/>
        <xdr:cNvCxnSpPr/>
      </xdr:nvCxnSpPr>
      <xdr:spPr>
        <a:xfrm>
          <a:off x="22072600" y="14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112684</xdr:rowOff>
    </xdr:from>
    <xdr:ext cx="469744" cy="259045"/>
    <xdr:sp macro="" textlink="">
      <xdr:nvSpPr>
        <xdr:cNvPr id="518" name="【児童館】&#10;一人当たり面積平均値テキスト"/>
        <xdr:cNvSpPr txBox="1"/>
      </xdr:nvSpPr>
      <xdr:spPr>
        <a:xfrm>
          <a:off x="22250400" y="1451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134257</xdr:rowOff>
    </xdr:from>
    <xdr:to>
      <xdr:col>32</xdr:col>
      <xdr:colOff>238125</xdr:colOff>
      <xdr:row>85</xdr:row>
      <xdr:rowOff>64407</xdr:rowOff>
    </xdr:to>
    <xdr:sp macro="" textlink="">
      <xdr:nvSpPr>
        <xdr:cNvPr id="519" name="フローチャート : 判断 518"/>
        <xdr:cNvSpPr/>
      </xdr:nvSpPr>
      <xdr:spPr>
        <a:xfrm>
          <a:off x="221107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20" name="フローチャート : 判断 519"/>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36286</xdr:rowOff>
    </xdr:from>
    <xdr:to>
      <xdr:col>31</xdr:col>
      <xdr:colOff>85725</xdr:colOff>
      <xdr:row>78</xdr:row>
      <xdr:rowOff>137886</xdr:rowOff>
    </xdr:to>
    <xdr:sp macro="" textlink="">
      <xdr:nvSpPr>
        <xdr:cNvPr id="526" name="円/楕円 525"/>
        <xdr:cNvSpPr/>
      </xdr:nvSpPr>
      <xdr:spPr>
        <a:xfrm>
          <a:off x="2127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27"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154413</xdr:rowOff>
    </xdr:from>
    <xdr:ext cx="469744" cy="259045"/>
    <xdr:sp macro="" textlink="">
      <xdr:nvSpPr>
        <xdr:cNvPr id="528" name="n_1mainValue【児童館】&#10;一人当たり面積"/>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0" name="直線コネクタ 5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1" name="テキスト ボックス 5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2" name="直線コネクタ 5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3" name="テキスト ボックス 5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4" name="直線コネクタ 5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5" name="テキスト ボックス 5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6" name="直線コネクタ 5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7" name="テキスト ボックス 5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51" name="直線コネクタ 550"/>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2"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3" name="直線コネクタ 552"/>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4"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5" name="直線コネクタ 55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6"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7" name="フローチャート : 判断 556"/>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8" name="フローチャート : 判断 557"/>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82550</xdr:rowOff>
    </xdr:from>
    <xdr:to>
      <xdr:col>22</xdr:col>
      <xdr:colOff>415925</xdr:colOff>
      <xdr:row>107</xdr:row>
      <xdr:rowOff>12700</xdr:rowOff>
    </xdr:to>
    <xdr:sp macro="" textlink="">
      <xdr:nvSpPr>
        <xdr:cNvPr id="564" name="円/楕円 563"/>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565"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3827</xdr:rowOff>
    </xdr:from>
    <xdr:ext cx="405111" cy="259045"/>
    <xdr:sp macro="" textlink="">
      <xdr:nvSpPr>
        <xdr:cNvPr id="566" name="n_1mainValue【公民館】&#10;有形固定資産減価償却率"/>
        <xdr:cNvSpPr txBox="1"/>
      </xdr:nvSpPr>
      <xdr:spPr>
        <a:xfrm>
          <a:off x="15266043"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2" name="直線コネクタ 591"/>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3"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4" name="直線コネクタ 593"/>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5"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6" name="直線コネクタ 59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7"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8" name="フローチャート : 判断 597"/>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9" name="フローチャート : 判断 598"/>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69487</xdr:rowOff>
    </xdr:from>
    <xdr:to>
      <xdr:col>31</xdr:col>
      <xdr:colOff>85725</xdr:colOff>
      <xdr:row>106</xdr:row>
      <xdr:rowOff>171087</xdr:rowOff>
    </xdr:to>
    <xdr:sp macro="" textlink="">
      <xdr:nvSpPr>
        <xdr:cNvPr id="605" name="円/楕円 604"/>
        <xdr:cNvSpPr/>
      </xdr:nvSpPr>
      <xdr:spPr>
        <a:xfrm>
          <a:off x="2127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6"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162214</xdr:rowOff>
    </xdr:from>
    <xdr:ext cx="469744" cy="259045"/>
    <xdr:sp macro="" textlink="">
      <xdr:nvSpPr>
        <xdr:cNvPr id="607" name="n_1mainValue【公民館】&#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36830</xdr:rowOff>
    </xdr:from>
    <xdr:to>
      <xdr:col>5</xdr:col>
      <xdr:colOff>409575</xdr:colOff>
      <xdr:row>39</xdr:row>
      <xdr:rowOff>138430</xdr:rowOff>
    </xdr:to>
    <xdr:sp macro="" textlink="">
      <xdr:nvSpPr>
        <xdr:cNvPr id="72" name="円/楕円 71"/>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129557</xdr:rowOff>
    </xdr:from>
    <xdr:ext cx="405111" cy="259045"/>
    <xdr:sp macro="" textlink="">
      <xdr:nvSpPr>
        <xdr:cNvPr id="73" name="n_1mainValue【図書館】&#10;有形固定資産減価償却率"/>
        <xdr:cNvSpPr txBox="1"/>
      </xdr:nvSpPr>
      <xdr:spPr>
        <a:xfrm>
          <a:off x="3582043"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27686</xdr:rowOff>
    </xdr:from>
    <xdr:to>
      <xdr:col>14</xdr:col>
      <xdr:colOff>79375</xdr:colOff>
      <xdr:row>37</xdr:row>
      <xdr:rowOff>129286</xdr:rowOff>
    </xdr:to>
    <xdr:sp macro="" textlink="">
      <xdr:nvSpPr>
        <xdr:cNvPr id="109" name="円/楕円 108"/>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145813</xdr:rowOff>
    </xdr:from>
    <xdr:ext cx="469744" cy="259045"/>
    <xdr:sp macro="" textlink="">
      <xdr:nvSpPr>
        <xdr:cNvPr id="110"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140244</xdr:rowOff>
    </xdr:from>
    <xdr:to>
      <xdr:col>5</xdr:col>
      <xdr:colOff>409575</xdr:colOff>
      <xdr:row>62</xdr:row>
      <xdr:rowOff>70394</xdr:rowOff>
    </xdr:to>
    <xdr:sp macro="" textlink="">
      <xdr:nvSpPr>
        <xdr:cNvPr id="144" name="フローチャート : 判断 143"/>
        <xdr:cNvSpPr/>
      </xdr:nvSpPr>
      <xdr:spPr>
        <a:xfrm>
          <a:off x="3746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61521</xdr:rowOff>
    </xdr:from>
    <xdr:ext cx="405111" cy="259045"/>
    <xdr:sp macro="" textlink="">
      <xdr:nvSpPr>
        <xdr:cNvPr id="145" name="n_1aveValue【体育館・プール】&#10;有形固定資産減価償却率"/>
        <xdr:cNvSpPr txBox="1"/>
      </xdr:nvSpPr>
      <xdr:spPr>
        <a:xfrm>
          <a:off x="3582043"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68399</xdr:rowOff>
    </xdr:from>
    <xdr:to>
      <xdr:col>5</xdr:col>
      <xdr:colOff>409575</xdr:colOff>
      <xdr:row>61</xdr:row>
      <xdr:rowOff>169999</xdr:rowOff>
    </xdr:to>
    <xdr:sp macro="" textlink="">
      <xdr:nvSpPr>
        <xdr:cNvPr id="151" name="円/楕円 150"/>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15076</xdr:rowOff>
    </xdr:from>
    <xdr:ext cx="405111" cy="259045"/>
    <xdr:sp macro="" textlink="">
      <xdr:nvSpPr>
        <xdr:cNvPr id="152" name="n_1mainValue【体育館・プール】&#10;有形固定資産減価償却率"/>
        <xdr:cNvSpPr txBox="1"/>
      </xdr:nvSpPr>
      <xdr:spPr>
        <a:xfrm>
          <a:off x="3582043" y="1030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162560</xdr:rowOff>
    </xdr:from>
    <xdr:to>
      <xdr:col>14</xdr:col>
      <xdr:colOff>79375</xdr:colOff>
      <xdr:row>60</xdr:row>
      <xdr:rowOff>92710</xdr:rowOff>
    </xdr:to>
    <xdr:sp macro="" textlink="">
      <xdr:nvSpPr>
        <xdr:cNvPr id="183" name="フローチャート : 判断 182"/>
        <xdr:cNvSpPr/>
      </xdr:nvSpPr>
      <xdr:spPr>
        <a:xfrm>
          <a:off x="9588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83837</xdr:rowOff>
    </xdr:from>
    <xdr:ext cx="469744" cy="259045"/>
    <xdr:sp macro="" textlink="">
      <xdr:nvSpPr>
        <xdr:cNvPr id="184" name="n_1aveValue【体育館・プール】&#10;一人当たり面積"/>
        <xdr:cNvSpPr txBox="1"/>
      </xdr:nvSpPr>
      <xdr:spPr>
        <a:xfrm>
          <a:off x="93917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46355</xdr:rowOff>
    </xdr:from>
    <xdr:to>
      <xdr:col>14</xdr:col>
      <xdr:colOff>79375</xdr:colOff>
      <xdr:row>59</xdr:row>
      <xdr:rowOff>147955</xdr:rowOff>
    </xdr:to>
    <xdr:sp macro="" textlink="">
      <xdr:nvSpPr>
        <xdr:cNvPr id="190" name="円/楕円 189"/>
        <xdr:cNvSpPr/>
      </xdr:nvSpPr>
      <xdr:spPr>
        <a:xfrm>
          <a:off x="958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164482</xdr:rowOff>
    </xdr:from>
    <xdr:ext cx="469744" cy="259045"/>
    <xdr:sp macro="" textlink="">
      <xdr:nvSpPr>
        <xdr:cNvPr id="191" name="n_1mainValue【体育館・プール】&#10;一人当たり面積"/>
        <xdr:cNvSpPr txBox="1"/>
      </xdr:nvSpPr>
      <xdr:spPr>
        <a:xfrm>
          <a:off x="9391727"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50" name="テキスト ボックス 2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60" name="テキスト ボックス 2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2" name="テキスト ボックス 2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64" name="直線コネクタ 263"/>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65"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66" name="直線コネクタ 265"/>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67"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68" name="直線コネクタ 26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69"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70" name="フローチャート : 判断 269"/>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71" name="フローチャート : 判断 270"/>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272"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90170</xdr:rowOff>
    </xdr:from>
    <xdr:to>
      <xdr:col>22</xdr:col>
      <xdr:colOff>415925</xdr:colOff>
      <xdr:row>62</xdr:row>
      <xdr:rowOff>20320</xdr:rowOff>
    </xdr:to>
    <xdr:sp macro="" textlink="">
      <xdr:nvSpPr>
        <xdr:cNvPr id="278" name="円/楕円 277"/>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11447</xdr:rowOff>
    </xdr:from>
    <xdr:ext cx="405111" cy="259045"/>
    <xdr:sp macro="" textlink="">
      <xdr:nvSpPr>
        <xdr:cNvPr id="279" name="n_1mainValue【保健センター・保健所】&#10;有形固定資産減価償却率"/>
        <xdr:cNvSpPr txBox="1"/>
      </xdr:nvSpPr>
      <xdr:spPr>
        <a:xfrm>
          <a:off x="15266043"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04" name="直線コネクタ 303"/>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05"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06" name="直線コネクタ 305"/>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07"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08" name="直線コネクタ 30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09"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10" name="フローチャート : 判断 309"/>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11" name="フローチャート : 判断 310"/>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54627</xdr:rowOff>
    </xdr:from>
    <xdr:ext cx="469744" cy="259045"/>
    <xdr:sp macro="" textlink="">
      <xdr:nvSpPr>
        <xdr:cNvPr id="312" name="n_1aveValue【保健センター・保健所】&#10;一人当たり面積"/>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133350</xdr:rowOff>
    </xdr:from>
    <xdr:to>
      <xdr:col>31</xdr:col>
      <xdr:colOff>85725</xdr:colOff>
      <xdr:row>60</xdr:row>
      <xdr:rowOff>63500</xdr:rowOff>
    </xdr:to>
    <xdr:sp macro="" textlink="">
      <xdr:nvSpPr>
        <xdr:cNvPr id="318" name="円/楕円 317"/>
        <xdr:cNvSpPr/>
      </xdr:nvSpPr>
      <xdr:spPr>
        <a:xfrm>
          <a:off x="212725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19" name="n_1main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0" name="テキスト ボックス 3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1" name="直線コネクタ 3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2" name="テキスト ボックス 3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3" name="直線コネクタ 3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4" name="テキスト ボックス 3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5" name="直線コネクタ 3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6" name="テキスト ボックス 3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7" name="直線コネクタ 3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8" name="テキスト ボックス 3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9" name="直線コネクタ 3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0" name="テキスト ボックス 3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4" name="直線コネクタ 343"/>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5"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6" name="直線コネクタ 345"/>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7"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8" name="直線コネクタ 347"/>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9"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50" name="フローチャート : 判断 349"/>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113030</xdr:rowOff>
    </xdr:from>
    <xdr:to>
      <xdr:col>22</xdr:col>
      <xdr:colOff>415925</xdr:colOff>
      <xdr:row>82</xdr:row>
      <xdr:rowOff>43180</xdr:rowOff>
    </xdr:to>
    <xdr:sp macro="" textlink="">
      <xdr:nvSpPr>
        <xdr:cNvPr id="351" name="フローチャート : 判断 350"/>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34307</xdr:rowOff>
    </xdr:from>
    <xdr:ext cx="405111" cy="259045"/>
    <xdr:sp macro="" textlink="">
      <xdr:nvSpPr>
        <xdr:cNvPr id="352" name="n_1aveValue【消防施設】&#10;有形固定資産減価償却率"/>
        <xdr:cNvSpPr txBox="1"/>
      </xdr:nvSpPr>
      <xdr:spPr>
        <a:xfrm>
          <a:off x="15266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63500</xdr:rowOff>
    </xdr:from>
    <xdr:to>
      <xdr:col>22</xdr:col>
      <xdr:colOff>415925</xdr:colOff>
      <xdr:row>81</xdr:row>
      <xdr:rowOff>165100</xdr:rowOff>
    </xdr:to>
    <xdr:sp macro="" textlink="">
      <xdr:nvSpPr>
        <xdr:cNvPr id="358" name="円/楕円 357"/>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10177</xdr:rowOff>
    </xdr:from>
    <xdr:ext cx="405111" cy="259045"/>
    <xdr:sp macro="" textlink="">
      <xdr:nvSpPr>
        <xdr:cNvPr id="359" name="n_1mainValue【消防施設】&#10;有形固定資産減価償却率"/>
        <xdr:cNvSpPr txBox="1"/>
      </xdr:nvSpPr>
      <xdr:spPr>
        <a:xfrm>
          <a:off x="15266043"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70" name="直線コネクタ 3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71" name="テキスト ボックス 3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2" name="直線コネクタ 3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3" name="テキスト ボックス 3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4" name="直線コネクタ 3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5" name="テキスト ボックス 3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6" name="直線コネクタ 3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7" name="テキスト ボックス 3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81" name="直線コネクタ 380"/>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82"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83" name="直線コネクタ 38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5" name="直線コネクタ 38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6"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7" name="フローチャート : 判断 386"/>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8" name="フローチャート : 判断 387"/>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389"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71882</xdr:rowOff>
    </xdr:from>
    <xdr:to>
      <xdr:col>31</xdr:col>
      <xdr:colOff>85725</xdr:colOff>
      <xdr:row>82</xdr:row>
      <xdr:rowOff>2032</xdr:rowOff>
    </xdr:to>
    <xdr:sp macro="" textlink="">
      <xdr:nvSpPr>
        <xdr:cNvPr id="395" name="円/楕円 394"/>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18559</xdr:rowOff>
    </xdr:from>
    <xdr:ext cx="469744" cy="259045"/>
    <xdr:sp macro="" textlink="">
      <xdr:nvSpPr>
        <xdr:cNvPr id="396"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21" name="直線コネクタ 420"/>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22"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3" name="直線コネクタ 422"/>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4"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5" name="直線コネクタ 424"/>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6"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7" name="フローチャート : 判断 426"/>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137795</xdr:rowOff>
    </xdr:from>
    <xdr:to>
      <xdr:col>22</xdr:col>
      <xdr:colOff>415925</xdr:colOff>
      <xdr:row>105</xdr:row>
      <xdr:rowOff>67945</xdr:rowOff>
    </xdr:to>
    <xdr:sp macro="" textlink="">
      <xdr:nvSpPr>
        <xdr:cNvPr id="428" name="フローチャート : 判断 427"/>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59072</xdr:rowOff>
    </xdr:from>
    <xdr:ext cx="405111" cy="259045"/>
    <xdr:sp macro="" textlink="">
      <xdr:nvSpPr>
        <xdr:cNvPr id="429" name="n_1aveValue【庁舎】&#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52070</xdr:rowOff>
    </xdr:from>
    <xdr:to>
      <xdr:col>22</xdr:col>
      <xdr:colOff>415925</xdr:colOff>
      <xdr:row>104</xdr:row>
      <xdr:rowOff>153670</xdr:rowOff>
    </xdr:to>
    <xdr:sp macro="" textlink="">
      <xdr:nvSpPr>
        <xdr:cNvPr id="435" name="円/楕円 434"/>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170197</xdr:rowOff>
    </xdr:from>
    <xdr:ext cx="405111" cy="259045"/>
    <xdr:sp macro="" textlink="">
      <xdr:nvSpPr>
        <xdr:cNvPr id="436" name="n_1mainValue【庁舎】&#10;有形固定資産減価償却率"/>
        <xdr:cNvSpPr txBox="1"/>
      </xdr:nvSpPr>
      <xdr:spPr>
        <a:xfrm>
          <a:off x="15266043"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129539</xdr:rowOff>
    </xdr:from>
    <xdr:to>
      <xdr:col>32</xdr:col>
      <xdr:colOff>186689</xdr:colOff>
      <xdr:row>108</xdr:row>
      <xdr:rowOff>34289</xdr:rowOff>
    </xdr:to>
    <xdr:cxnSp macro="">
      <xdr:nvCxnSpPr>
        <xdr:cNvPr id="461" name="直線コネクタ 460"/>
        <xdr:cNvCxnSpPr/>
      </xdr:nvCxnSpPr>
      <xdr:spPr>
        <a:xfrm flipV="1">
          <a:off x="22160864" y="17617439"/>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38116</xdr:rowOff>
    </xdr:from>
    <xdr:ext cx="469744" cy="259045"/>
    <xdr:sp macro="" textlink="">
      <xdr:nvSpPr>
        <xdr:cNvPr id="462" name="【庁舎】&#10;一人当たり面積最小値テキスト"/>
        <xdr:cNvSpPr txBox="1"/>
      </xdr:nvSpPr>
      <xdr:spPr>
        <a:xfrm>
          <a:off x="222504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108</xdr:row>
      <xdr:rowOff>34289</xdr:rowOff>
    </xdr:from>
    <xdr:to>
      <xdr:col>32</xdr:col>
      <xdr:colOff>276225</xdr:colOff>
      <xdr:row>108</xdr:row>
      <xdr:rowOff>34289</xdr:rowOff>
    </xdr:to>
    <xdr:cxnSp macro="">
      <xdr:nvCxnSpPr>
        <xdr:cNvPr id="463" name="直線コネクタ 46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76216</xdr:rowOff>
    </xdr:from>
    <xdr:ext cx="469744" cy="259045"/>
    <xdr:sp macro="" textlink="">
      <xdr:nvSpPr>
        <xdr:cNvPr id="464" name="【庁舎】&#10;一人当たり面積最大値テキスト"/>
        <xdr:cNvSpPr txBox="1"/>
      </xdr:nvSpPr>
      <xdr:spPr>
        <a:xfrm>
          <a:off x="22250400" y="17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102</xdr:row>
      <xdr:rowOff>129539</xdr:rowOff>
    </xdr:from>
    <xdr:to>
      <xdr:col>32</xdr:col>
      <xdr:colOff>276225</xdr:colOff>
      <xdr:row>102</xdr:row>
      <xdr:rowOff>129539</xdr:rowOff>
    </xdr:to>
    <xdr:cxnSp macro="">
      <xdr:nvCxnSpPr>
        <xdr:cNvPr id="465" name="直線コネクタ 464"/>
        <xdr:cNvCxnSpPr/>
      </xdr:nvCxnSpPr>
      <xdr:spPr>
        <a:xfrm>
          <a:off x="22072600" y="17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64788</xdr:rowOff>
    </xdr:from>
    <xdr:ext cx="469744" cy="259045"/>
    <xdr:sp macro="" textlink="">
      <xdr:nvSpPr>
        <xdr:cNvPr id="466" name="【庁舎】&#10;一人当たり面積平均値テキスト"/>
        <xdr:cNvSpPr txBox="1"/>
      </xdr:nvSpPr>
      <xdr:spPr>
        <a:xfrm>
          <a:off x="222504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86361</xdr:rowOff>
    </xdr:from>
    <xdr:to>
      <xdr:col>32</xdr:col>
      <xdr:colOff>238125</xdr:colOff>
      <xdr:row>106</xdr:row>
      <xdr:rowOff>16511</xdr:rowOff>
    </xdr:to>
    <xdr:sp macro="" textlink="">
      <xdr:nvSpPr>
        <xdr:cNvPr id="467" name="フローチャート : 判断 466"/>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17780</xdr:rowOff>
    </xdr:from>
    <xdr:to>
      <xdr:col>31</xdr:col>
      <xdr:colOff>85725</xdr:colOff>
      <xdr:row>105</xdr:row>
      <xdr:rowOff>119380</xdr:rowOff>
    </xdr:to>
    <xdr:sp macro="" textlink="">
      <xdr:nvSpPr>
        <xdr:cNvPr id="468" name="フローチャート : 判断 467"/>
        <xdr:cNvSpPr/>
      </xdr:nvSpPr>
      <xdr:spPr>
        <a:xfrm>
          <a:off x="21272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110507</xdr:rowOff>
    </xdr:from>
    <xdr:ext cx="469744" cy="259045"/>
    <xdr:sp macro="" textlink="">
      <xdr:nvSpPr>
        <xdr:cNvPr id="469" name="n_1aveValue【庁舎】&#10;一人当たり面積"/>
        <xdr:cNvSpPr txBox="1"/>
      </xdr:nvSpPr>
      <xdr:spPr>
        <a:xfrm>
          <a:off x="21075727"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13970</xdr:rowOff>
    </xdr:from>
    <xdr:to>
      <xdr:col>31</xdr:col>
      <xdr:colOff>85725</xdr:colOff>
      <xdr:row>100</xdr:row>
      <xdr:rowOff>115570</xdr:rowOff>
    </xdr:to>
    <xdr:sp macro="" textlink="">
      <xdr:nvSpPr>
        <xdr:cNvPr id="475" name="円/楕円 474"/>
        <xdr:cNvSpPr/>
      </xdr:nvSpPr>
      <xdr:spPr>
        <a:xfrm>
          <a:off x="2127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132097</xdr:rowOff>
    </xdr:from>
    <xdr:ext cx="469744" cy="259045"/>
    <xdr:sp macro="" textlink="">
      <xdr:nvSpPr>
        <xdr:cNvPr id="476" name="n_1mainValue【庁舎】&#10;一人当たり面積"/>
        <xdr:cNvSpPr txBox="1"/>
      </xdr:nvSpPr>
      <xdr:spPr>
        <a:xfrm>
          <a:off x="2107572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94721</xdr:rowOff>
    </xdr:from>
    <xdr:to>
      <xdr:col>7</xdr:col>
      <xdr:colOff>152400</xdr:colOff>
      <xdr:row>44</xdr:row>
      <xdr:rowOff>104775</xdr:rowOff>
    </xdr:to>
    <xdr:cxnSp macro="">
      <xdr:nvCxnSpPr>
        <xdr:cNvPr id="71" name="直線コネクタ 70"/>
        <xdr:cNvCxnSpPr/>
      </xdr:nvCxnSpPr>
      <xdr:spPr>
        <a:xfrm>
          <a:off x="4114800" y="76385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94721</xdr:rowOff>
    </xdr:from>
    <xdr:to>
      <xdr:col>6</xdr:col>
      <xdr:colOff>0</xdr:colOff>
      <xdr:row>44</xdr:row>
      <xdr:rowOff>104775</xdr:rowOff>
    </xdr:to>
    <xdr:cxnSp macro="">
      <xdr:nvCxnSpPr>
        <xdr:cNvPr id="74" name="直線コネクタ 73"/>
        <xdr:cNvCxnSpPr/>
      </xdr:nvCxnSpPr>
      <xdr:spPr>
        <a:xfrm flipV="1">
          <a:off x="3225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114829</xdr:rowOff>
    </xdr:to>
    <xdr:cxnSp macro="">
      <xdr:nvCxnSpPr>
        <xdr:cNvPr id="77" name="直線コネクタ 76"/>
        <xdr:cNvCxnSpPr/>
      </xdr:nvCxnSpPr>
      <xdr:spPr>
        <a:xfrm flipV="1">
          <a:off x="2336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114829</xdr:rowOff>
    </xdr:from>
    <xdr:to>
      <xdr:col>3</xdr:col>
      <xdr:colOff>279400</xdr:colOff>
      <xdr:row>44</xdr:row>
      <xdr:rowOff>114829</xdr:rowOff>
    </xdr:to>
    <xdr:cxnSp macro="">
      <xdr:nvCxnSpPr>
        <xdr:cNvPr id="80" name="直線コネクタ 79"/>
        <xdr:cNvCxnSpPr/>
      </xdr:nvCxnSpPr>
      <xdr:spPr>
        <a:xfrm>
          <a:off x="1447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90" name="円/楕円 89"/>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91"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43921</xdr:rowOff>
    </xdr:from>
    <xdr:to>
      <xdr:col>6</xdr:col>
      <xdr:colOff>50800</xdr:colOff>
      <xdr:row>44</xdr:row>
      <xdr:rowOff>145521</xdr:rowOff>
    </xdr:to>
    <xdr:sp macro="" textlink="">
      <xdr:nvSpPr>
        <xdr:cNvPr id="92" name="円/楕円 91"/>
        <xdr:cNvSpPr/>
      </xdr:nvSpPr>
      <xdr:spPr>
        <a:xfrm>
          <a:off x="4064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130298</xdr:rowOff>
    </xdr:from>
    <xdr:ext cx="736600" cy="259045"/>
    <xdr:sp macro="" textlink="">
      <xdr:nvSpPr>
        <xdr:cNvPr id="93" name="テキスト ボックス 92"/>
        <xdr:cNvSpPr txBox="1"/>
      </xdr:nvSpPr>
      <xdr:spPr>
        <a:xfrm>
          <a:off x="3733800" y="76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4" name="円/楕円 93"/>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5" name="テキスト ボックス 94"/>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64029</xdr:rowOff>
    </xdr:from>
    <xdr:to>
      <xdr:col>3</xdr:col>
      <xdr:colOff>330200</xdr:colOff>
      <xdr:row>44</xdr:row>
      <xdr:rowOff>165629</xdr:rowOff>
    </xdr:to>
    <xdr:sp macro="" textlink="">
      <xdr:nvSpPr>
        <xdr:cNvPr id="96" name="円/楕円 95"/>
        <xdr:cNvSpPr/>
      </xdr:nvSpPr>
      <xdr:spPr>
        <a:xfrm>
          <a:off x="2286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150406</xdr:rowOff>
    </xdr:from>
    <xdr:ext cx="762000" cy="259045"/>
    <xdr:sp macro="" textlink="">
      <xdr:nvSpPr>
        <xdr:cNvPr id="97" name="テキスト ボックス 96"/>
        <xdr:cNvSpPr txBox="1"/>
      </xdr:nvSpPr>
      <xdr:spPr>
        <a:xfrm>
          <a:off x="1955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64029</xdr:rowOff>
    </xdr:from>
    <xdr:to>
      <xdr:col>2</xdr:col>
      <xdr:colOff>127000</xdr:colOff>
      <xdr:row>44</xdr:row>
      <xdr:rowOff>165629</xdr:rowOff>
    </xdr:to>
    <xdr:sp macro="" textlink="">
      <xdr:nvSpPr>
        <xdr:cNvPr id="98" name="円/楕円 97"/>
        <xdr:cNvSpPr/>
      </xdr:nvSpPr>
      <xdr:spPr>
        <a:xfrm>
          <a:off x="1397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150406</xdr:rowOff>
    </xdr:from>
    <xdr:ext cx="762000" cy="259045"/>
    <xdr:sp macro="" textlink="">
      <xdr:nvSpPr>
        <xdr:cNvPr id="99" name="テキスト ボックス 98"/>
        <xdr:cNvSpPr txBox="1"/>
      </xdr:nvSpPr>
      <xdr:spPr>
        <a:xfrm>
          <a:off x="1066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112014</xdr:rowOff>
    </xdr:to>
    <xdr:cxnSp macro="">
      <xdr:nvCxnSpPr>
        <xdr:cNvPr id="132" name="直線コネクタ 131"/>
        <xdr:cNvCxnSpPr/>
      </xdr:nvCxnSpPr>
      <xdr:spPr>
        <a:xfrm>
          <a:off x="4114800" y="1066469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49276</xdr:rowOff>
    </xdr:to>
    <xdr:cxnSp macro="">
      <xdr:nvCxnSpPr>
        <xdr:cNvPr id="135" name="直線コネクタ 134"/>
        <xdr:cNvCxnSpPr/>
      </xdr:nvCxnSpPr>
      <xdr:spPr>
        <a:xfrm flipV="1">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49276</xdr:rowOff>
    </xdr:to>
    <xdr:cxnSp macro="">
      <xdr:nvCxnSpPr>
        <xdr:cNvPr id="138" name="直線コネクタ 137"/>
        <xdr:cNvCxnSpPr/>
      </xdr:nvCxnSpPr>
      <xdr:spPr>
        <a:xfrm>
          <a:off x="2336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25146</xdr:rowOff>
    </xdr:to>
    <xdr:cxnSp macro="">
      <xdr:nvCxnSpPr>
        <xdr:cNvPr id="141" name="直線コネクタ 140"/>
        <xdr:cNvCxnSpPr/>
      </xdr:nvCxnSpPr>
      <xdr:spPr>
        <a:xfrm>
          <a:off x="1447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51" name="円/楕円 150"/>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52"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3" name="円/楕円 152"/>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54" name="テキスト ボックス 153"/>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5" name="円/楕円 154"/>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6" name="テキスト ボックス 155"/>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7" name="円/楕円 156"/>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8" name="テキスト ボックス 157"/>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9" name="円/楕円 158"/>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60" name="テキスト ボックス 159"/>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[225,552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36443</xdr:rowOff>
    </xdr:from>
    <xdr:to>
      <xdr:col>7</xdr:col>
      <xdr:colOff>152400</xdr:colOff>
      <xdr:row>84</xdr:row>
      <xdr:rowOff>85213</xdr:rowOff>
    </xdr:to>
    <xdr:cxnSp macro="">
      <xdr:nvCxnSpPr>
        <xdr:cNvPr id="193" name="直線コネクタ 192"/>
        <xdr:cNvCxnSpPr/>
      </xdr:nvCxnSpPr>
      <xdr:spPr>
        <a:xfrm>
          <a:off x="4114800" y="14438243"/>
          <a:ext cx="838200" cy="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165545</xdr:rowOff>
    </xdr:from>
    <xdr:to>
      <xdr:col>6</xdr:col>
      <xdr:colOff>0</xdr:colOff>
      <xdr:row>84</xdr:row>
      <xdr:rowOff>36443</xdr:rowOff>
    </xdr:to>
    <xdr:cxnSp macro="">
      <xdr:nvCxnSpPr>
        <xdr:cNvPr id="196" name="直線コネクタ 195"/>
        <xdr:cNvCxnSpPr/>
      </xdr:nvCxnSpPr>
      <xdr:spPr>
        <a:xfrm>
          <a:off x="3225800" y="14395895"/>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136840</xdr:rowOff>
    </xdr:from>
    <xdr:to>
      <xdr:col>4</xdr:col>
      <xdr:colOff>482600</xdr:colOff>
      <xdr:row>83</xdr:row>
      <xdr:rowOff>165545</xdr:rowOff>
    </xdr:to>
    <xdr:cxnSp macro="">
      <xdr:nvCxnSpPr>
        <xdr:cNvPr id="199" name="直線コネクタ 198"/>
        <xdr:cNvCxnSpPr/>
      </xdr:nvCxnSpPr>
      <xdr:spPr>
        <a:xfrm>
          <a:off x="2336800" y="14367190"/>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101909</xdr:rowOff>
    </xdr:from>
    <xdr:to>
      <xdr:col>3</xdr:col>
      <xdr:colOff>279400</xdr:colOff>
      <xdr:row>83</xdr:row>
      <xdr:rowOff>136840</xdr:rowOff>
    </xdr:to>
    <xdr:cxnSp macro="">
      <xdr:nvCxnSpPr>
        <xdr:cNvPr id="202" name="直線コネクタ 201"/>
        <xdr:cNvCxnSpPr/>
      </xdr:nvCxnSpPr>
      <xdr:spPr>
        <a:xfrm>
          <a:off x="1447800" y="14332259"/>
          <a:ext cx="889000" cy="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36242</xdr:rowOff>
    </xdr:from>
    <xdr:ext cx="762000" cy="259045"/>
    <xdr:sp macro="" textlink="">
      <xdr:nvSpPr>
        <xdr:cNvPr id="204" name="テキスト ボックス 203"/>
        <xdr:cNvSpPr txBox="1"/>
      </xdr:nvSpPr>
      <xdr:spPr>
        <a:xfrm>
          <a:off x="1955800" y="139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154398</xdr:rowOff>
    </xdr:from>
    <xdr:ext cx="762000" cy="259045"/>
    <xdr:sp macro="" textlink="">
      <xdr:nvSpPr>
        <xdr:cNvPr id="206" name="テキスト ボックス 205"/>
        <xdr:cNvSpPr txBox="1"/>
      </xdr:nvSpPr>
      <xdr:spPr>
        <a:xfrm>
          <a:off x="1066800" y="1387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34413</xdr:rowOff>
    </xdr:from>
    <xdr:to>
      <xdr:col>7</xdr:col>
      <xdr:colOff>203200</xdr:colOff>
      <xdr:row>84</xdr:row>
      <xdr:rowOff>136013</xdr:rowOff>
    </xdr:to>
    <xdr:sp macro="" textlink="">
      <xdr:nvSpPr>
        <xdr:cNvPr id="212" name="円/楕円 211"/>
        <xdr:cNvSpPr/>
      </xdr:nvSpPr>
      <xdr:spPr>
        <a:xfrm>
          <a:off x="4902200" y="144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6490</xdr:rowOff>
    </xdr:from>
    <xdr:ext cx="762000" cy="259045"/>
    <xdr:sp macro="" textlink="">
      <xdr:nvSpPr>
        <xdr:cNvPr id="213" name="人件費・物件費等の状況該当値テキスト"/>
        <xdr:cNvSpPr txBox="1"/>
      </xdr:nvSpPr>
      <xdr:spPr>
        <a:xfrm>
          <a:off x="5041900" y="144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157093</xdr:rowOff>
    </xdr:from>
    <xdr:to>
      <xdr:col>6</xdr:col>
      <xdr:colOff>50800</xdr:colOff>
      <xdr:row>84</xdr:row>
      <xdr:rowOff>87243</xdr:rowOff>
    </xdr:to>
    <xdr:sp macro="" textlink="">
      <xdr:nvSpPr>
        <xdr:cNvPr id="214" name="円/楕円 213"/>
        <xdr:cNvSpPr/>
      </xdr:nvSpPr>
      <xdr:spPr>
        <a:xfrm>
          <a:off x="4064000" y="143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72020</xdr:rowOff>
    </xdr:from>
    <xdr:ext cx="736600" cy="259045"/>
    <xdr:sp macro="" textlink="">
      <xdr:nvSpPr>
        <xdr:cNvPr id="215" name="テキスト ボックス 214"/>
        <xdr:cNvSpPr txBox="1"/>
      </xdr:nvSpPr>
      <xdr:spPr>
        <a:xfrm>
          <a:off x="3733800" y="1447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114745</xdr:rowOff>
    </xdr:from>
    <xdr:to>
      <xdr:col>4</xdr:col>
      <xdr:colOff>533400</xdr:colOff>
      <xdr:row>84</xdr:row>
      <xdr:rowOff>44895</xdr:rowOff>
    </xdr:to>
    <xdr:sp macro="" textlink="">
      <xdr:nvSpPr>
        <xdr:cNvPr id="216" name="円/楕円 215"/>
        <xdr:cNvSpPr/>
      </xdr:nvSpPr>
      <xdr:spPr>
        <a:xfrm>
          <a:off x="31750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55072</xdr:rowOff>
    </xdr:from>
    <xdr:ext cx="762000" cy="259045"/>
    <xdr:sp macro="" textlink="">
      <xdr:nvSpPr>
        <xdr:cNvPr id="217" name="テキスト ボックス 216"/>
        <xdr:cNvSpPr txBox="1"/>
      </xdr:nvSpPr>
      <xdr:spPr>
        <a:xfrm>
          <a:off x="2844800" y="14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86040</xdr:rowOff>
    </xdr:from>
    <xdr:to>
      <xdr:col>3</xdr:col>
      <xdr:colOff>330200</xdr:colOff>
      <xdr:row>84</xdr:row>
      <xdr:rowOff>16190</xdr:rowOff>
    </xdr:to>
    <xdr:sp macro="" textlink="">
      <xdr:nvSpPr>
        <xdr:cNvPr id="218" name="円/楕円 217"/>
        <xdr:cNvSpPr/>
      </xdr:nvSpPr>
      <xdr:spPr>
        <a:xfrm>
          <a:off x="2286000" y="143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967</xdr:rowOff>
    </xdr:from>
    <xdr:ext cx="762000" cy="259045"/>
    <xdr:sp macro="" textlink="">
      <xdr:nvSpPr>
        <xdr:cNvPr id="219" name="テキスト ボックス 218"/>
        <xdr:cNvSpPr txBox="1"/>
      </xdr:nvSpPr>
      <xdr:spPr>
        <a:xfrm>
          <a:off x="1955800" y="144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51109</xdr:rowOff>
    </xdr:from>
    <xdr:to>
      <xdr:col>2</xdr:col>
      <xdr:colOff>127000</xdr:colOff>
      <xdr:row>83</xdr:row>
      <xdr:rowOff>152709</xdr:rowOff>
    </xdr:to>
    <xdr:sp macro="" textlink="">
      <xdr:nvSpPr>
        <xdr:cNvPr id="220" name="円/楕円 219"/>
        <xdr:cNvSpPr/>
      </xdr:nvSpPr>
      <xdr:spPr>
        <a:xfrm>
          <a:off x="1397000" y="142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137486</xdr:rowOff>
    </xdr:from>
    <xdr:ext cx="762000" cy="259045"/>
    <xdr:sp macro="" textlink="">
      <xdr:nvSpPr>
        <xdr:cNvPr id="221" name="テキスト ボックス 220"/>
        <xdr:cNvSpPr txBox="1"/>
      </xdr:nvSpPr>
      <xdr:spPr>
        <a:xfrm>
          <a:off x="1066800" y="143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30843</xdr:rowOff>
    </xdr:to>
    <xdr:cxnSp macro="">
      <xdr:nvCxnSpPr>
        <xdr:cNvPr id="257" name="直線コネクタ 256"/>
        <xdr:cNvCxnSpPr/>
      </xdr:nvCxnSpPr>
      <xdr:spPr>
        <a:xfrm>
          <a:off x="16179800" y="1436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133350</xdr:rowOff>
    </xdr:to>
    <xdr:cxnSp macro="">
      <xdr:nvCxnSpPr>
        <xdr:cNvPr id="260" name="直線コネクタ 259"/>
        <xdr:cNvCxnSpPr/>
      </xdr:nvCxnSpPr>
      <xdr:spPr>
        <a:xfrm>
          <a:off x="15290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133350</xdr:rowOff>
    </xdr:to>
    <xdr:cxnSp macro="">
      <xdr:nvCxnSpPr>
        <xdr:cNvPr id="263" name="直線コネクタ 262"/>
        <xdr:cNvCxnSpPr/>
      </xdr:nvCxnSpPr>
      <xdr:spPr>
        <a:xfrm>
          <a:off x="14401800" y="1435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137886</xdr:rowOff>
    </xdr:to>
    <xdr:cxnSp macro="">
      <xdr:nvCxnSpPr>
        <xdr:cNvPr id="266" name="直線コネクタ 265"/>
        <xdr:cNvCxnSpPr/>
      </xdr:nvCxnSpPr>
      <xdr:spPr>
        <a:xfrm flipV="1">
          <a:off x="13512800" y="14352209"/>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6" name="円/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8" name="円/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0" name="円/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2" name="円/楕円 281"/>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3" name="テキスト ボックス 282"/>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4" name="円/楕円 283"/>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5" name="テキスト ボックス 284"/>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124206</xdr:rowOff>
    </xdr:from>
    <xdr:to>
      <xdr:col>24</xdr:col>
      <xdr:colOff>558800</xdr:colOff>
      <xdr:row>61</xdr:row>
      <xdr:rowOff>141097</xdr:rowOff>
    </xdr:to>
    <xdr:cxnSp macro="">
      <xdr:nvCxnSpPr>
        <xdr:cNvPr id="320" name="直線コネクタ 319"/>
        <xdr:cNvCxnSpPr/>
      </xdr:nvCxnSpPr>
      <xdr:spPr>
        <a:xfrm>
          <a:off x="16179800" y="1058265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86402</xdr:rowOff>
    </xdr:from>
    <xdr:to>
      <xdr:col>23</xdr:col>
      <xdr:colOff>406400</xdr:colOff>
      <xdr:row>61</xdr:row>
      <xdr:rowOff>124206</xdr:rowOff>
    </xdr:to>
    <xdr:cxnSp macro="">
      <xdr:nvCxnSpPr>
        <xdr:cNvPr id="323" name="直線コネクタ 322"/>
        <xdr:cNvCxnSpPr/>
      </xdr:nvCxnSpPr>
      <xdr:spPr>
        <a:xfrm>
          <a:off x="15290800" y="105448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64685</xdr:rowOff>
    </xdr:from>
    <xdr:to>
      <xdr:col>22</xdr:col>
      <xdr:colOff>203200</xdr:colOff>
      <xdr:row>61</xdr:row>
      <xdr:rowOff>86402</xdr:rowOff>
    </xdr:to>
    <xdr:cxnSp macro="">
      <xdr:nvCxnSpPr>
        <xdr:cNvPr id="326" name="直線コネクタ 325"/>
        <xdr:cNvCxnSpPr/>
      </xdr:nvCxnSpPr>
      <xdr:spPr>
        <a:xfrm>
          <a:off x="14401800" y="105231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8" name="テキスト ボックス 327"/>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64685</xdr:rowOff>
    </xdr:from>
    <xdr:to>
      <xdr:col>21</xdr:col>
      <xdr:colOff>0</xdr:colOff>
      <xdr:row>61</xdr:row>
      <xdr:rowOff>79968</xdr:rowOff>
    </xdr:to>
    <xdr:cxnSp macro="">
      <xdr:nvCxnSpPr>
        <xdr:cNvPr id="329" name="直線コネクタ 328"/>
        <xdr:cNvCxnSpPr/>
      </xdr:nvCxnSpPr>
      <xdr:spPr>
        <a:xfrm flipV="1">
          <a:off x="13512800" y="1052313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31" name="テキスト ボックス 330"/>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33" name="テキスト ボックス 332"/>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90297</xdr:rowOff>
    </xdr:from>
    <xdr:to>
      <xdr:col>24</xdr:col>
      <xdr:colOff>609600</xdr:colOff>
      <xdr:row>62</xdr:row>
      <xdr:rowOff>20447</xdr:rowOff>
    </xdr:to>
    <xdr:sp macro="" textlink="">
      <xdr:nvSpPr>
        <xdr:cNvPr id="339" name="円/楕円 338"/>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62374</xdr:rowOff>
    </xdr:from>
    <xdr:ext cx="762000" cy="259045"/>
    <xdr:sp macro="" textlink="">
      <xdr:nvSpPr>
        <xdr:cNvPr id="340" name="定員管理の状況該当値テキスト"/>
        <xdr:cNvSpPr txBox="1"/>
      </xdr:nvSpPr>
      <xdr:spPr>
        <a:xfrm>
          <a:off x="17106900" y="1052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73406</xdr:rowOff>
    </xdr:from>
    <xdr:to>
      <xdr:col>23</xdr:col>
      <xdr:colOff>457200</xdr:colOff>
      <xdr:row>62</xdr:row>
      <xdr:rowOff>3556</xdr:rowOff>
    </xdr:to>
    <xdr:sp macro="" textlink="">
      <xdr:nvSpPr>
        <xdr:cNvPr id="341" name="円/楕円 340"/>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159783</xdr:rowOff>
    </xdr:from>
    <xdr:ext cx="736600" cy="259045"/>
    <xdr:sp macro="" textlink="">
      <xdr:nvSpPr>
        <xdr:cNvPr id="342" name="テキスト ボックス 341"/>
        <xdr:cNvSpPr txBox="1"/>
      </xdr:nvSpPr>
      <xdr:spPr>
        <a:xfrm>
          <a:off x="15798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35602</xdr:rowOff>
    </xdr:from>
    <xdr:to>
      <xdr:col>22</xdr:col>
      <xdr:colOff>254000</xdr:colOff>
      <xdr:row>61</xdr:row>
      <xdr:rowOff>137202</xdr:rowOff>
    </xdr:to>
    <xdr:sp macro="" textlink="">
      <xdr:nvSpPr>
        <xdr:cNvPr id="343" name="円/楕円 342"/>
        <xdr:cNvSpPr/>
      </xdr:nvSpPr>
      <xdr:spPr>
        <a:xfrm>
          <a:off x="15240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121979</xdr:rowOff>
    </xdr:from>
    <xdr:ext cx="762000" cy="259045"/>
    <xdr:sp macro="" textlink="">
      <xdr:nvSpPr>
        <xdr:cNvPr id="344" name="テキスト ボックス 343"/>
        <xdr:cNvSpPr txBox="1"/>
      </xdr:nvSpPr>
      <xdr:spPr>
        <a:xfrm>
          <a:off x="14909800" y="105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13885</xdr:rowOff>
    </xdr:from>
    <xdr:to>
      <xdr:col>21</xdr:col>
      <xdr:colOff>50800</xdr:colOff>
      <xdr:row>61</xdr:row>
      <xdr:rowOff>115485</xdr:rowOff>
    </xdr:to>
    <xdr:sp macro="" textlink="">
      <xdr:nvSpPr>
        <xdr:cNvPr id="345" name="円/楕円 344"/>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100262</xdr:rowOff>
    </xdr:from>
    <xdr:ext cx="762000" cy="259045"/>
    <xdr:sp macro="" textlink="">
      <xdr:nvSpPr>
        <xdr:cNvPr id="346" name="テキスト ボックス 345"/>
        <xdr:cNvSpPr txBox="1"/>
      </xdr:nvSpPr>
      <xdr:spPr>
        <a:xfrm>
          <a:off x="14020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29168</xdr:rowOff>
    </xdr:from>
    <xdr:to>
      <xdr:col>19</xdr:col>
      <xdr:colOff>533400</xdr:colOff>
      <xdr:row>61</xdr:row>
      <xdr:rowOff>130768</xdr:rowOff>
    </xdr:to>
    <xdr:sp macro="" textlink="">
      <xdr:nvSpPr>
        <xdr:cNvPr id="347" name="円/楕円 346"/>
        <xdr:cNvSpPr/>
      </xdr:nvSpPr>
      <xdr:spPr>
        <a:xfrm>
          <a:off x="13462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115545</xdr:rowOff>
    </xdr:from>
    <xdr:ext cx="762000" cy="259045"/>
    <xdr:sp macro="" textlink="">
      <xdr:nvSpPr>
        <xdr:cNvPr id="348" name="テキスト ボックス 347"/>
        <xdr:cNvSpPr txBox="1"/>
      </xdr:nvSpPr>
      <xdr:spPr>
        <a:xfrm>
          <a:off x="13131800" y="1057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80" name="直線コネクタ 379"/>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81"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2" name="直線コネクタ 381"/>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41</xdr:row>
      <xdr:rowOff>139398</xdr:rowOff>
    </xdr:to>
    <xdr:cxnSp macro="">
      <xdr:nvCxnSpPr>
        <xdr:cNvPr id="385" name="直線コネクタ 384"/>
        <xdr:cNvCxnSpPr/>
      </xdr:nvCxnSpPr>
      <xdr:spPr>
        <a:xfrm flipV="1">
          <a:off x="16179800" y="70999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6"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7" name="フローチャート : 判断 386"/>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139398</xdr:rowOff>
    </xdr:from>
    <xdr:to>
      <xdr:col>23</xdr:col>
      <xdr:colOff>406400</xdr:colOff>
      <xdr:row>42</xdr:row>
      <xdr:rowOff>140305</xdr:rowOff>
    </xdr:to>
    <xdr:cxnSp macro="">
      <xdr:nvCxnSpPr>
        <xdr:cNvPr id="388" name="直線コネクタ 387"/>
        <xdr:cNvCxnSpPr/>
      </xdr:nvCxnSpPr>
      <xdr:spPr>
        <a:xfrm flipV="1">
          <a:off x="15290800" y="71688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9" name="フローチャート : 判断 388"/>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90" name="テキスト ボックス 389"/>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44</xdr:row>
      <xdr:rowOff>4233</xdr:rowOff>
    </xdr:to>
    <xdr:cxnSp macro="">
      <xdr:nvCxnSpPr>
        <xdr:cNvPr id="391" name="直線コネクタ 390"/>
        <xdr:cNvCxnSpPr/>
      </xdr:nvCxnSpPr>
      <xdr:spPr>
        <a:xfrm flipV="1">
          <a:off x="14401800" y="734120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2" name="フローチャート : 判断 391"/>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3" name="テキスト ボックス 392"/>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165100</xdr:rowOff>
    </xdr:to>
    <xdr:cxnSp macro="">
      <xdr:nvCxnSpPr>
        <xdr:cNvPr id="394" name="直線コネクタ 393"/>
        <xdr:cNvCxnSpPr/>
      </xdr:nvCxnSpPr>
      <xdr:spPr>
        <a:xfrm flipV="1">
          <a:off x="13512800" y="75480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87691</xdr:rowOff>
    </xdr:from>
    <xdr:to>
      <xdr:col>21</xdr:col>
      <xdr:colOff>50800</xdr:colOff>
      <xdr:row>41</xdr:row>
      <xdr:rowOff>17841</xdr:rowOff>
    </xdr:to>
    <xdr:sp macro="" textlink="">
      <xdr:nvSpPr>
        <xdr:cNvPr id="395" name="フローチャート : 判断 394"/>
        <xdr:cNvSpPr/>
      </xdr:nvSpPr>
      <xdr:spPr>
        <a:xfrm>
          <a:off x="14351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396" name="テキスト ボックス 395"/>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7" name="フローチャート : 判断 396"/>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8" name="テキスト ボックス 397"/>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404" name="円/楕円 403"/>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163182</xdr:rowOff>
    </xdr:from>
    <xdr:ext cx="762000" cy="259045"/>
    <xdr:sp macro="" textlink="">
      <xdr:nvSpPr>
        <xdr:cNvPr id="405"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6" name="円/楕円 405"/>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407" name="テキスト ボックス 406"/>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08" name="円/楕円 407"/>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09" name="テキスト ボックス 408"/>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0" name="円/楕円 40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1" name="テキスト ボックス 41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2" name="円/楕円 411"/>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3" name="テキスト ボックス 412"/>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4" name="直線コネクタ 443"/>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5"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6" name="直線コネクタ 445"/>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34229</xdr:rowOff>
    </xdr:from>
    <xdr:to>
      <xdr:col>24</xdr:col>
      <xdr:colOff>558800</xdr:colOff>
      <xdr:row>16</xdr:row>
      <xdr:rowOff>149134</xdr:rowOff>
    </xdr:to>
    <xdr:cxnSp macro="">
      <xdr:nvCxnSpPr>
        <xdr:cNvPr id="449" name="直線コネクタ 448"/>
        <xdr:cNvCxnSpPr/>
      </xdr:nvCxnSpPr>
      <xdr:spPr>
        <a:xfrm flipV="1">
          <a:off x="16179800" y="277742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50"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51" name="フローチャート : 判断 450"/>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149134</xdr:rowOff>
    </xdr:from>
    <xdr:to>
      <xdr:col>23</xdr:col>
      <xdr:colOff>406400</xdr:colOff>
      <xdr:row>17</xdr:row>
      <xdr:rowOff>17901</xdr:rowOff>
    </xdr:to>
    <xdr:cxnSp macro="">
      <xdr:nvCxnSpPr>
        <xdr:cNvPr id="452" name="直線コネクタ 451"/>
        <xdr:cNvCxnSpPr/>
      </xdr:nvCxnSpPr>
      <xdr:spPr>
        <a:xfrm flipV="1">
          <a:off x="15290800" y="289233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3" name="フローチャート : 判断 45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4" name="テキスト ボックス 45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17901</xdr:rowOff>
    </xdr:from>
    <xdr:to>
      <xdr:col>22</xdr:col>
      <xdr:colOff>203200</xdr:colOff>
      <xdr:row>18</xdr:row>
      <xdr:rowOff>26851</xdr:rowOff>
    </xdr:to>
    <xdr:cxnSp macro="">
      <xdr:nvCxnSpPr>
        <xdr:cNvPr id="455" name="直線コネクタ 454"/>
        <xdr:cNvCxnSpPr/>
      </xdr:nvCxnSpPr>
      <xdr:spPr>
        <a:xfrm flipV="1">
          <a:off x="14401800" y="2932551"/>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6" name="フローチャート : 判断 455"/>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7" name="テキスト ボックス 456"/>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26851</xdr:rowOff>
    </xdr:from>
    <xdr:to>
      <xdr:col>21</xdr:col>
      <xdr:colOff>0</xdr:colOff>
      <xdr:row>19</xdr:row>
      <xdr:rowOff>119682</xdr:rowOff>
    </xdr:to>
    <xdr:cxnSp macro="">
      <xdr:nvCxnSpPr>
        <xdr:cNvPr id="458" name="直線コネクタ 457"/>
        <xdr:cNvCxnSpPr/>
      </xdr:nvCxnSpPr>
      <xdr:spPr>
        <a:xfrm flipV="1">
          <a:off x="13512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9" name="フローチャート : 判断 458"/>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60" name="テキスト ボックス 459"/>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61" name="フローチャート : 判断 460"/>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2" name="テキスト ボックス 461"/>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154879</xdr:rowOff>
    </xdr:from>
    <xdr:to>
      <xdr:col>24</xdr:col>
      <xdr:colOff>609600</xdr:colOff>
      <xdr:row>16</xdr:row>
      <xdr:rowOff>85029</xdr:rowOff>
    </xdr:to>
    <xdr:sp macro="" textlink="">
      <xdr:nvSpPr>
        <xdr:cNvPr id="468" name="円/楕円 467"/>
        <xdr:cNvSpPr/>
      </xdr:nvSpPr>
      <xdr:spPr>
        <a:xfrm>
          <a:off x="169672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126956</xdr:rowOff>
    </xdr:from>
    <xdr:ext cx="762000" cy="259045"/>
    <xdr:sp macro="" textlink="">
      <xdr:nvSpPr>
        <xdr:cNvPr id="469" name="将来負担の状況該当値テキスト"/>
        <xdr:cNvSpPr txBox="1"/>
      </xdr:nvSpPr>
      <xdr:spPr>
        <a:xfrm>
          <a:off x="17106900" y="269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98334</xdr:rowOff>
    </xdr:from>
    <xdr:to>
      <xdr:col>23</xdr:col>
      <xdr:colOff>457200</xdr:colOff>
      <xdr:row>17</xdr:row>
      <xdr:rowOff>28484</xdr:rowOff>
    </xdr:to>
    <xdr:sp macro="" textlink="">
      <xdr:nvSpPr>
        <xdr:cNvPr id="470" name="円/楕円 469"/>
        <xdr:cNvSpPr/>
      </xdr:nvSpPr>
      <xdr:spPr>
        <a:xfrm>
          <a:off x="16129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13261</xdr:rowOff>
    </xdr:from>
    <xdr:ext cx="736600" cy="259045"/>
    <xdr:sp macro="" textlink="">
      <xdr:nvSpPr>
        <xdr:cNvPr id="471" name="テキスト ボックス 470"/>
        <xdr:cNvSpPr txBox="1"/>
      </xdr:nvSpPr>
      <xdr:spPr>
        <a:xfrm>
          <a:off x="15798800" y="292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138551</xdr:rowOff>
    </xdr:from>
    <xdr:to>
      <xdr:col>22</xdr:col>
      <xdr:colOff>254000</xdr:colOff>
      <xdr:row>17</xdr:row>
      <xdr:rowOff>68701</xdr:rowOff>
    </xdr:to>
    <xdr:sp macro="" textlink="">
      <xdr:nvSpPr>
        <xdr:cNvPr id="472" name="円/楕円 471"/>
        <xdr:cNvSpPr/>
      </xdr:nvSpPr>
      <xdr:spPr>
        <a:xfrm>
          <a:off x="15240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53478</xdr:rowOff>
    </xdr:from>
    <xdr:ext cx="762000" cy="259045"/>
    <xdr:sp macro="" textlink="">
      <xdr:nvSpPr>
        <xdr:cNvPr id="473" name="テキスト ボックス 472"/>
        <xdr:cNvSpPr txBox="1"/>
      </xdr:nvSpPr>
      <xdr:spPr>
        <a:xfrm>
          <a:off x="14909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74" name="円/楕円 473"/>
        <xdr:cNvSpPr/>
      </xdr:nvSpPr>
      <xdr:spPr>
        <a:xfrm>
          <a:off x="14351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62428</xdr:rowOff>
    </xdr:from>
    <xdr:ext cx="762000" cy="259045"/>
    <xdr:sp macro="" textlink="">
      <xdr:nvSpPr>
        <xdr:cNvPr id="475" name="テキスト ボックス 474"/>
        <xdr:cNvSpPr txBox="1"/>
      </xdr:nvSpPr>
      <xdr:spPr>
        <a:xfrm>
          <a:off x="14020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68882</xdr:rowOff>
    </xdr:from>
    <xdr:to>
      <xdr:col>19</xdr:col>
      <xdr:colOff>533400</xdr:colOff>
      <xdr:row>19</xdr:row>
      <xdr:rowOff>170482</xdr:rowOff>
    </xdr:to>
    <xdr:sp macro="" textlink="">
      <xdr:nvSpPr>
        <xdr:cNvPr id="476" name="円/楕円 475"/>
        <xdr:cNvSpPr/>
      </xdr:nvSpPr>
      <xdr:spPr>
        <a:xfrm>
          <a:off x="13462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155259</xdr:rowOff>
    </xdr:from>
    <xdr:ext cx="762000" cy="259045"/>
    <xdr:sp macro="" textlink="">
      <xdr:nvSpPr>
        <xdr:cNvPr id="477" name="テキスト ボックス 476"/>
        <xdr:cNvSpPr txBox="1"/>
      </xdr:nvSpPr>
      <xdr:spPr>
        <a:xfrm>
          <a:off x="13131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157480</xdr:rowOff>
    </xdr:to>
    <xdr:cxnSp macro="">
      <xdr:nvCxnSpPr>
        <xdr:cNvPr id="69" name="直線コネクタ 68"/>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149860</xdr:rowOff>
    </xdr:to>
    <xdr:cxnSp macro="">
      <xdr:nvCxnSpPr>
        <xdr:cNvPr id="72" name="直線コネクタ 71"/>
        <xdr:cNvCxnSpPr/>
      </xdr:nvCxnSpPr>
      <xdr:spPr>
        <a:xfrm>
          <a:off x="2209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34</xdr:row>
      <xdr:rowOff>142240</xdr:rowOff>
    </xdr:to>
    <xdr:cxnSp macro="">
      <xdr:nvCxnSpPr>
        <xdr:cNvPr id="75" name="直線コネクタ 74"/>
        <xdr:cNvCxnSpPr/>
      </xdr:nvCxnSpPr>
      <xdr:spPr>
        <a:xfrm>
          <a:off x="1320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16</xdr:row>
      <xdr:rowOff>96520</xdr:rowOff>
    </xdr:to>
    <xdr:cxnSp macro="">
      <xdr:nvCxnSpPr>
        <xdr:cNvPr id="127" name="直線コネクタ 126"/>
        <xdr:cNvCxnSpPr/>
      </xdr:nvCxnSpPr>
      <xdr:spPr>
        <a:xfrm>
          <a:off x="15671800" y="26949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123190</xdr:rowOff>
    </xdr:to>
    <xdr:cxnSp macro="">
      <xdr:nvCxnSpPr>
        <xdr:cNvPr id="130" name="直線コネクタ 129"/>
        <xdr:cNvCxnSpPr/>
      </xdr:nvCxnSpPr>
      <xdr:spPr>
        <a:xfrm>
          <a:off x="14782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123190</xdr:rowOff>
    </xdr:to>
    <xdr:cxnSp macro="">
      <xdr:nvCxnSpPr>
        <xdr:cNvPr id="133" name="直線コネクタ 132"/>
        <xdr:cNvCxnSpPr/>
      </xdr:nvCxnSpPr>
      <xdr:spPr>
        <a:xfrm>
          <a:off x="13893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69850</xdr:rowOff>
    </xdr:to>
    <xdr:cxnSp macro="">
      <xdr:nvCxnSpPr>
        <xdr:cNvPr id="136" name="直線コネクタ 135"/>
        <xdr:cNvCxnSpPr/>
      </xdr:nvCxnSpPr>
      <xdr:spPr>
        <a:xfrm>
          <a:off x="13004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6" name="円/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4" name="円/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90" name="直線コネクタ 189"/>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3" name="直線コネクタ 192"/>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55</xdr:row>
      <xdr:rowOff>4535</xdr:rowOff>
    </xdr:to>
    <xdr:cxnSp macro="">
      <xdr:nvCxnSpPr>
        <xdr:cNvPr id="196" name="直線コネクタ 195"/>
        <xdr:cNvCxnSpPr/>
      </xdr:nvCxnSpPr>
      <xdr:spPr>
        <a:xfrm>
          <a:off x="2209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9" name="直線コネクタ 198"/>
        <xdr:cNvCxnSpPr/>
      </xdr:nvCxnSpPr>
      <xdr:spPr>
        <a:xfrm flipV="1">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7" name="円/楕円 216"/>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8" name="テキスト ボックス 217"/>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65278</xdr:rowOff>
    </xdr:to>
    <xdr:cxnSp macro="">
      <xdr:nvCxnSpPr>
        <xdr:cNvPr id="248" name="直線コネクタ 247"/>
        <xdr:cNvCxnSpPr/>
      </xdr:nvCxnSpPr>
      <xdr:spPr>
        <a:xfrm>
          <a:off x="15671800" y="9815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42418</xdr:rowOff>
    </xdr:to>
    <xdr:cxnSp macro="">
      <xdr:nvCxnSpPr>
        <xdr:cNvPr id="251" name="直線コネクタ 250"/>
        <xdr:cNvCxnSpPr/>
      </xdr:nvCxnSpPr>
      <xdr:spPr>
        <a:xfrm>
          <a:off x="14782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19558</xdr:rowOff>
    </xdr:to>
    <xdr:cxnSp macro="">
      <xdr:nvCxnSpPr>
        <xdr:cNvPr id="254" name="直線コネクタ 253"/>
        <xdr:cNvCxnSpPr/>
      </xdr:nvCxnSpPr>
      <xdr:spPr>
        <a:xfrm>
          <a:off x="13893800" y="9778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5842</xdr:rowOff>
    </xdr:to>
    <xdr:cxnSp macro="">
      <xdr:nvCxnSpPr>
        <xdr:cNvPr id="257" name="直線コネクタ 256"/>
        <xdr:cNvCxnSpPr/>
      </xdr:nvCxnSpPr>
      <xdr:spPr>
        <a:xfrm>
          <a:off x="13004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67" name="円/楕円 266"/>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31005</xdr:rowOff>
    </xdr:from>
    <xdr:ext cx="762000" cy="259045"/>
    <xdr:sp macro="" textlink="">
      <xdr:nvSpPr>
        <xdr:cNvPr id="268" name="その他該当値テキスト"/>
        <xdr:cNvSpPr txBox="1"/>
      </xdr:nvSpPr>
      <xdr:spPr>
        <a:xfrm>
          <a:off x="16598900" y="963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9" name="円/楕円 268"/>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103395</xdr:rowOff>
    </xdr:from>
    <xdr:ext cx="736600" cy="259045"/>
    <xdr:sp macro="" textlink="">
      <xdr:nvSpPr>
        <xdr:cNvPr id="270" name="テキスト ボックス 269"/>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71" name="円/楕円 270"/>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80535</xdr:rowOff>
    </xdr:from>
    <xdr:ext cx="762000" cy="259045"/>
    <xdr:sp macro="" textlink="">
      <xdr:nvSpPr>
        <xdr:cNvPr id="272" name="テキスト ボックス 271"/>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73" name="円/楕円 272"/>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74" name="テキスト ボックス 273"/>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5" name="円/楕円 27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6" name="テキスト ボックス 27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115570</xdr:rowOff>
    </xdr:to>
    <xdr:cxnSp macro="">
      <xdr:nvCxnSpPr>
        <xdr:cNvPr id="306" name="直線コネクタ 305"/>
        <xdr:cNvCxnSpPr/>
      </xdr:nvCxnSpPr>
      <xdr:spPr>
        <a:xfrm flipV="1">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115570</xdr:rowOff>
    </xdr:to>
    <xdr:cxnSp macro="">
      <xdr:nvCxnSpPr>
        <xdr:cNvPr id="309" name="直線コネクタ 308"/>
        <xdr:cNvCxnSpPr/>
      </xdr:nvCxnSpPr>
      <xdr:spPr>
        <a:xfrm>
          <a:off x="14782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110998</xdr:rowOff>
    </xdr:to>
    <xdr:cxnSp macro="">
      <xdr:nvCxnSpPr>
        <xdr:cNvPr id="312" name="直線コネクタ 311"/>
        <xdr:cNvCxnSpPr/>
      </xdr:nvCxnSpPr>
      <xdr:spPr>
        <a:xfrm flipV="1">
          <a:off x="13893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110998</xdr:rowOff>
    </xdr:to>
    <xdr:cxnSp macro="">
      <xdr:nvCxnSpPr>
        <xdr:cNvPr id="315" name="直線コネクタ 314"/>
        <xdr:cNvCxnSpPr/>
      </xdr:nvCxnSpPr>
      <xdr:spPr>
        <a:xfrm>
          <a:off x="13004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5" name="円/楕円 324"/>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6"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7" name="円/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9" name="円/楕円 328"/>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0" name="テキスト ボックス 329"/>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1" name="円/楕円 330"/>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2" name="テキスト ボックス 331"/>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3" name="円/楕円 332"/>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4" name="テキスト ボックス 333"/>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79</xdr:row>
      <xdr:rowOff>170435</xdr:rowOff>
    </xdr:to>
    <xdr:cxnSp macro="">
      <xdr:nvCxnSpPr>
        <xdr:cNvPr id="364" name="直線コネクタ 363"/>
        <xdr:cNvCxnSpPr/>
      </xdr:nvCxnSpPr>
      <xdr:spPr>
        <a:xfrm flipV="1">
          <a:off x="3987800" y="137012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170435</xdr:rowOff>
    </xdr:from>
    <xdr:to>
      <xdr:col>5</xdr:col>
      <xdr:colOff>549275</xdr:colOff>
      <xdr:row>80</xdr:row>
      <xdr:rowOff>49276</xdr:rowOff>
    </xdr:to>
    <xdr:cxnSp macro="">
      <xdr:nvCxnSpPr>
        <xdr:cNvPr id="367" name="直線コネクタ 366"/>
        <xdr:cNvCxnSpPr/>
      </xdr:nvCxnSpPr>
      <xdr:spPr>
        <a:xfrm flipV="1">
          <a:off x="3098800" y="137149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94996</xdr:rowOff>
    </xdr:to>
    <xdr:cxnSp macro="">
      <xdr:nvCxnSpPr>
        <xdr:cNvPr id="370" name="直線コネクタ 369"/>
        <xdr:cNvCxnSpPr/>
      </xdr:nvCxnSpPr>
      <xdr:spPr>
        <a:xfrm flipV="1">
          <a:off x="2209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2" name="テキスト ボックス 37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94996</xdr:rowOff>
    </xdr:from>
    <xdr:to>
      <xdr:col>3</xdr:col>
      <xdr:colOff>142875</xdr:colOff>
      <xdr:row>80</xdr:row>
      <xdr:rowOff>154432</xdr:rowOff>
    </xdr:to>
    <xdr:cxnSp macro="">
      <xdr:nvCxnSpPr>
        <xdr:cNvPr id="373" name="直線コネクタ 372"/>
        <xdr:cNvCxnSpPr/>
      </xdr:nvCxnSpPr>
      <xdr:spPr>
        <a:xfrm flipV="1">
          <a:off x="1320800" y="13810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75" name="テキスト ボックス 37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7" name="テキスト ボックス 37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3" name="円/楕円 382"/>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4"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119635</xdr:rowOff>
    </xdr:from>
    <xdr:to>
      <xdr:col>5</xdr:col>
      <xdr:colOff>600075</xdr:colOff>
      <xdr:row>80</xdr:row>
      <xdr:rowOff>49785</xdr:rowOff>
    </xdr:to>
    <xdr:sp macro="" textlink="">
      <xdr:nvSpPr>
        <xdr:cNvPr id="385" name="円/楕円 384"/>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34562</xdr:rowOff>
    </xdr:from>
    <xdr:ext cx="736600" cy="259045"/>
    <xdr:sp macro="" textlink="">
      <xdr:nvSpPr>
        <xdr:cNvPr id="386" name="テキスト ボックス 385"/>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87" name="円/楕円 386"/>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88" name="テキスト ボックス 387"/>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44196</xdr:rowOff>
    </xdr:from>
    <xdr:to>
      <xdr:col>3</xdr:col>
      <xdr:colOff>193675</xdr:colOff>
      <xdr:row>80</xdr:row>
      <xdr:rowOff>145796</xdr:rowOff>
    </xdr:to>
    <xdr:sp macro="" textlink="">
      <xdr:nvSpPr>
        <xdr:cNvPr id="389" name="円/楕円 388"/>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130573</xdr:rowOff>
    </xdr:from>
    <xdr:ext cx="762000" cy="259045"/>
    <xdr:sp macro="" textlink="">
      <xdr:nvSpPr>
        <xdr:cNvPr id="390" name="テキスト ボックス 389"/>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103632</xdr:rowOff>
    </xdr:from>
    <xdr:to>
      <xdr:col>1</xdr:col>
      <xdr:colOff>676275</xdr:colOff>
      <xdr:row>81</xdr:row>
      <xdr:rowOff>33782</xdr:rowOff>
    </xdr:to>
    <xdr:sp macro="" textlink="">
      <xdr:nvSpPr>
        <xdr:cNvPr id="391" name="円/楕円 390"/>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18559</xdr:rowOff>
    </xdr:from>
    <xdr:ext cx="762000" cy="259045"/>
    <xdr:sp macro="" textlink="">
      <xdr:nvSpPr>
        <xdr:cNvPr id="392" name="テキスト ボックス 391"/>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75</xdr:row>
      <xdr:rowOff>12700</xdr:rowOff>
    </xdr:to>
    <xdr:cxnSp macro="">
      <xdr:nvCxnSpPr>
        <xdr:cNvPr id="425" name="直線コネクタ 424"/>
        <xdr:cNvCxnSpPr/>
      </xdr:nvCxnSpPr>
      <xdr:spPr>
        <a:xfrm>
          <a:off x="15671800" y="127990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111760</xdr:rowOff>
    </xdr:to>
    <xdr:cxnSp macro="">
      <xdr:nvCxnSpPr>
        <xdr:cNvPr id="428" name="直線コネクタ 427"/>
        <xdr:cNvCxnSpPr/>
      </xdr:nvCxnSpPr>
      <xdr:spPr>
        <a:xfrm>
          <a:off x="14782800" y="12768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24130</xdr:rowOff>
    </xdr:from>
    <xdr:to>
      <xdr:col>21</xdr:col>
      <xdr:colOff>361950</xdr:colOff>
      <xdr:row>74</xdr:row>
      <xdr:rowOff>81280</xdr:rowOff>
    </xdr:to>
    <xdr:cxnSp macro="">
      <xdr:nvCxnSpPr>
        <xdr:cNvPr id="431" name="直線コネクタ 430"/>
        <xdr:cNvCxnSpPr/>
      </xdr:nvCxnSpPr>
      <xdr:spPr>
        <a:xfrm>
          <a:off x="13893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134620</xdr:rowOff>
    </xdr:from>
    <xdr:to>
      <xdr:col>20</xdr:col>
      <xdr:colOff>158750</xdr:colOff>
      <xdr:row>74</xdr:row>
      <xdr:rowOff>24130</xdr:rowOff>
    </xdr:to>
    <xdr:cxnSp macro="">
      <xdr:nvCxnSpPr>
        <xdr:cNvPr id="434" name="直線コネクタ 433"/>
        <xdr:cNvCxnSpPr/>
      </xdr:nvCxnSpPr>
      <xdr:spPr>
        <a:xfrm>
          <a:off x="13004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133350</xdr:rowOff>
    </xdr:from>
    <xdr:to>
      <xdr:col>24</xdr:col>
      <xdr:colOff>82550</xdr:colOff>
      <xdr:row>75</xdr:row>
      <xdr:rowOff>63500</xdr:rowOff>
    </xdr:to>
    <xdr:sp macro="" textlink="">
      <xdr:nvSpPr>
        <xdr:cNvPr id="444" name="円/楕円 443"/>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41927</xdr:rowOff>
    </xdr:from>
    <xdr:ext cx="762000" cy="259045"/>
    <xdr:sp macro="" textlink="">
      <xdr:nvSpPr>
        <xdr:cNvPr id="445" name="公債費以外該当値テキスト"/>
        <xdr:cNvSpPr txBox="1"/>
      </xdr:nvSpPr>
      <xdr:spPr>
        <a:xfrm>
          <a:off x="16598900" y="127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60960</xdr:rowOff>
    </xdr:from>
    <xdr:to>
      <xdr:col>22</xdr:col>
      <xdr:colOff>615950</xdr:colOff>
      <xdr:row>74</xdr:row>
      <xdr:rowOff>162560</xdr:rowOff>
    </xdr:to>
    <xdr:sp macro="" textlink="">
      <xdr:nvSpPr>
        <xdr:cNvPr id="446" name="円/楕円 445"/>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1287</xdr:rowOff>
    </xdr:from>
    <xdr:ext cx="736600" cy="259045"/>
    <xdr:sp macro="" textlink="">
      <xdr:nvSpPr>
        <xdr:cNvPr id="447" name="テキスト ボックス 446"/>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48" name="円/楕円 447"/>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49" name="テキスト ボックス 448"/>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144780</xdr:rowOff>
    </xdr:from>
    <xdr:to>
      <xdr:col>20</xdr:col>
      <xdr:colOff>209550</xdr:colOff>
      <xdr:row>74</xdr:row>
      <xdr:rowOff>74930</xdr:rowOff>
    </xdr:to>
    <xdr:sp macro="" textlink="">
      <xdr:nvSpPr>
        <xdr:cNvPr id="450" name="円/楕円 449"/>
        <xdr:cNvSpPr/>
      </xdr:nvSpPr>
      <xdr:spPr>
        <a:xfrm>
          <a:off x="13843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85107</xdr:rowOff>
    </xdr:from>
    <xdr:ext cx="762000" cy="259045"/>
    <xdr:sp macro="" textlink="">
      <xdr:nvSpPr>
        <xdr:cNvPr id="451" name="テキスト ボックス 450"/>
        <xdr:cNvSpPr txBox="1"/>
      </xdr:nvSpPr>
      <xdr:spPr>
        <a:xfrm>
          <a:off x="13512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83820</xdr:rowOff>
    </xdr:from>
    <xdr:to>
      <xdr:col>19</xdr:col>
      <xdr:colOff>6350</xdr:colOff>
      <xdr:row>74</xdr:row>
      <xdr:rowOff>13970</xdr:rowOff>
    </xdr:to>
    <xdr:sp macro="" textlink="">
      <xdr:nvSpPr>
        <xdr:cNvPr id="452" name="円/楕円 451"/>
        <xdr:cNvSpPr/>
      </xdr:nvSpPr>
      <xdr:spPr>
        <a:xfrm>
          <a:off x="12954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24147</xdr:rowOff>
    </xdr:from>
    <xdr:ext cx="762000" cy="259045"/>
    <xdr:sp macro="" textlink="">
      <xdr:nvSpPr>
        <xdr:cNvPr id="453" name="テキスト ボックス 452"/>
        <xdr:cNvSpPr txBox="1"/>
      </xdr:nvSpPr>
      <xdr:spPr>
        <a:xfrm>
          <a:off x="12623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117673</xdr:rowOff>
    </xdr:from>
    <xdr:to>
      <xdr:col>4</xdr:col>
      <xdr:colOff>1117600</xdr:colOff>
      <xdr:row>16</xdr:row>
      <xdr:rowOff>121666</xdr:rowOff>
    </xdr:to>
    <xdr:cxnSp macro="">
      <xdr:nvCxnSpPr>
        <xdr:cNvPr id="50" name="直線コネクタ 49"/>
        <xdr:cNvCxnSpPr/>
      </xdr:nvCxnSpPr>
      <xdr:spPr bwMode="auto">
        <a:xfrm flipV="1">
          <a:off x="5003800" y="2908498"/>
          <a:ext cx="6477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121666</xdr:rowOff>
    </xdr:from>
    <xdr:to>
      <xdr:col>4</xdr:col>
      <xdr:colOff>469900</xdr:colOff>
      <xdr:row>16</xdr:row>
      <xdr:rowOff>151003</xdr:rowOff>
    </xdr:to>
    <xdr:cxnSp macro="">
      <xdr:nvCxnSpPr>
        <xdr:cNvPr id="53" name="直線コネクタ 52"/>
        <xdr:cNvCxnSpPr/>
      </xdr:nvCxnSpPr>
      <xdr:spPr bwMode="auto">
        <a:xfrm flipV="1">
          <a:off x="4305300" y="2912491"/>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151003</xdr:rowOff>
    </xdr:from>
    <xdr:to>
      <xdr:col>3</xdr:col>
      <xdr:colOff>904875</xdr:colOff>
      <xdr:row>16</xdr:row>
      <xdr:rowOff>159804</xdr:rowOff>
    </xdr:to>
    <xdr:cxnSp macro="">
      <xdr:nvCxnSpPr>
        <xdr:cNvPr id="56" name="直線コネクタ 55"/>
        <xdr:cNvCxnSpPr/>
      </xdr:nvCxnSpPr>
      <xdr:spPr bwMode="auto">
        <a:xfrm flipV="1">
          <a:off x="3606800" y="294182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159804</xdr:rowOff>
    </xdr:from>
    <xdr:to>
      <xdr:col>3</xdr:col>
      <xdr:colOff>206375</xdr:colOff>
      <xdr:row>17</xdr:row>
      <xdr:rowOff>8288</xdr:rowOff>
    </xdr:to>
    <xdr:cxnSp macro="">
      <xdr:nvCxnSpPr>
        <xdr:cNvPr id="59" name="直線コネクタ 58"/>
        <xdr:cNvCxnSpPr/>
      </xdr:nvCxnSpPr>
      <xdr:spPr bwMode="auto">
        <a:xfrm flipV="1">
          <a:off x="2908300" y="2950629"/>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66873</xdr:rowOff>
    </xdr:from>
    <xdr:to>
      <xdr:col>5</xdr:col>
      <xdr:colOff>34925</xdr:colOff>
      <xdr:row>16</xdr:row>
      <xdr:rowOff>168473</xdr:rowOff>
    </xdr:to>
    <xdr:sp macro="" textlink="">
      <xdr:nvSpPr>
        <xdr:cNvPr id="69" name="円/楕円 68"/>
        <xdr:cNvSpPr/>
      </xdr:nvSpPr>
      <xdr:spPr bwMode="auto">
        <a:xfrm>
          <a:off x="56007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83400</xdr:rowOff>
    </xdr:from>
    <xdr:ext cx="762000" cy="259045"/>
    <xdr:sp macro="" textlink="">
      <xdr:nvSpPr>
        <xdr:cNvPr id="70" name="人口1人当たり決算額の推移該当値テキスト130"/>
        <xdr:cNvSpPr txBox="1"/>
      </xdr:nvSpPr>
      <xdr:spPr>
        <a:xfrm>
          <a:off x="5740400" y="270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70866</xdr:rowOff>
    </xdr:from>
    <xdr:to>
      <xdr:col>4</xdr:col>
      <xdr:colOff>520700</xdr:colOff>
      <xdr:row>17</xdr:row>
      <xdr:rowOff>1016</xdr:rowOff>
    </xdr:to>
    <xdr:sp macro="" textlink="">
      <xdr:nvSpPr>
        <xdr:cNvPr id="71" name="円/楕円 70"/>
        <xdr:cNvSpPr/>
      </xdr:nvSpPr>
      <xdr:spPr bwMode="auto">
        <a:xfrm>
          <a:off x="49530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11193</xdr:rowOff>
    </xdr:from>
    <xdr:ext cx="736600" cy="259045"/>
    <xdr:sp macro="" textlink="">
      <xdr:nvSpPr>
        <xdr:cNvPr id="72" name="テキスト ボックス 71"/>
        <xdr:cNvSpPr txBox="1"/>
      </xdr:nvSpPr>
      <xdr:spPr>
        <a:xfrm>
          <a:off x="4622800" y="263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100203</xdr:rowOff>
    </xdr:from>
    <xdr:to>
      <xdr:col>3</xdr:col>
      <xdr:colOff>955675</xdr:colOff>
      <xdr:row>17</xdr:row>
      <xdr:rowOff>30353</xdr:rowOff>
    </xdr:to>
    <xdr:sp macro="" textlink="">
      <xdr:nvSpPr>
        <xdr:cNvPr id="73" name="円/楕円 72"/>
        <xdr:cNvSpPr/>
      </xdr:nvSpPr>
      <xdr:spPr bwMode="auto">
        <a:xfrm>
          <a:off x="42545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40530</xdr:rowOff>
    </xdr:from>
    <xdr:ext cx="762000" cy="259045"/>
    <xdr:sp macro="" textlink="">
      <xdr:nvSpPr>
        <xdr:cNvPr id="74" name="テキスト ボックス 73"/>
        <xdr:cNvSpPr txBox="1"/>
      </xdr:nvSpPr>
      <xdr:spPr>
        <a:xfrm>
          <a:off x="39243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109004</xdr:rowOff>
    </xdr:from>
    <xdr:to>
      <xdr:col>3</xdr:col>
      <xdr:colOff>257175</xdr:colOff>
      <xdr:row>17</xdr:row>
      <xdr:rowOff>39154</xdr:rowOff>
    </xdr:to>
    <xdr:sp macro="" textlink="">
      <xdr:nvSpPr>
        <xdr:cNvPr id="75" name="円/楕円 74"/>
        <xdr:cNvSpPr/>
      </xdr:nvSpPr>
      <xdr:spPr bwMode="auto">
        <a:xfrm>
          <a:off x="35560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49331</xdr:rowOff>
    </xdr:from>
    <xdr:ext cx="762000" cy="259045"/>
    <xdr:sp macro="" textlink="">
      <xdr:nvSpPr>
        <xdr:cNvPr id="76" name="テキスト ボックス 75"/>
        <xdr:cNvSpPr txBox="1"/>
      </xdr:nvSpPr>
      <xdr:spPr>
        <a:xfrm>
          <a:off x="3225800" y="266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128938</xdr:rowOff>
    </xdr:from>
    <xdr:to>
      <xdr:col>2</xdr:col>
      <xdr:colOff>692150</xdr:colOff>
      <xdr:row>17</xdr:row>
      <xdr:rowOff>59088</xdr:rowOff>
    </xdr:to>
    <xdr:sp macro="" textlink="">
      <xdr:nvSpPr>
        <xdr:cNvPr id="77" name="円/楕円 76"/>
        <xdr:cNvSpPr/>
      </xdr:nvSpPr>
      <xdr:spPr bwMode="auto">
        <a:xfrm>
          <a:off x="2857500" y="29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69265</xdr:rowOff>
    </xdr:from>
    <xdr:ext cx="762000" cy="259045"/>
    <xdr:sp macro="" textlink="">
      <xdr:nvSpPr>
        <xdr:cNvPr id="78" name="テキスト ボックス 77"/>
        <xdr:cNvSpPr txBox="1"/>
      </xdr:nvSpPr>
      <xdr:spPr>
        <a:xfrm>
          <a:off x="2527300" y="26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221281</xdr:rowOff>
    </xdr:from>
    <xdr:to>
      <xdr:col>4</xdr:col>
      <xdr:colOff>1117600</xdr:colOff>
      <xdr:row>34</xdr:row>
      <xdr:rowOff>333720</xdr:rowOff>
    </xdr:to>
    <xdr:cxnSp macro="">
      <xdr:nvCxnSpPr>
        <xdr:cNvPr id="115" name="直線コネクタ 114"/>
        <xdr:cNvCxnSpPr/>
      </xdr:nvCxnSpPr>
      <xdr:spPr bwMode="auto">
        <a:xfrm flipV="1">
          <a:off x="5003800" y="6488731"/>
          <a:ext cx="647700" cy="1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172034</xdr:rowOff>
    </xdr:from>
    <xdr:to>
      <xdr:col>4</xdr:col>
      <xdr:colOff>469900</xdr:colOff>
      <xdr:row>34</xdr:row>
      <xdr:rowOff>333720</xdr:rowOff>
    </xdr:to>
    <xdr:cxnSp macro="">
      <xdr:nvCxnSpPr>
        <xdr:cNvPr id="118" name="直線コネクタ 117"/>
        <xdr:cNvCxnSpPr/>
      </xdr:nvCxnSpPr>
      <xdr:spPr bwMode="auto">
        <a:xfrm>
          <a:off x="4305300" y="6439484"/>
          <a:ext cx="698500" cy="16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311676</xdr:rowOff>
    </xdr:from>
    <xdr:to>
      <xdr:col>3</xdr:col>
      <xdr:colOff>904875</xdr:colOff>
      <xdr:row>34</xdr:row>
      <xdr:rowOff>172034</xdr:rowOff>
    </xdr:to>
    <xdr:cxnSp macro="">
      <xdr:nvCxnSpPr>
        <xdr:cNvPr id="121" name="直線コネクタ 120"/>
        <xdr:cNvCxnSpPr/>
      </xdr:nvCxnSpPr>
      <xdr:spPr bwMode="auto">
        <a:xfrm>
          <a:off x="3606800" y="6236226"/>
          <a:ext cx="698500" cy="20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106439</xdr:rowOff>
    </xdr:from>
    <xdr:ext cx="762000" cy="259045"/>
    <xdr:sp macro="" textlink="">
      <xdr:nvSpPr>
        <xdr:cNvPr id="123" name="テキスト ボックス 122"/>
        <xdr:cNvSpPr txBox="1"/>
      </xdr:nvSpPr>
      <xdr:spPr>
        <a:xfrm>
          <a:off x="3924300" y="723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148129</xdr:rowOff>
    </xdr:from>
    <xdr:to>
      <xdr:col>3</xdr:col>
      <xdr:colOff>206375</xdr:colOff>
      <xdr:row>33</xdr:row>
      <xdr:rowOff>311676</xdr:rowOff>
    </xdr:to>
    <xdr:cxnSp macro="">
      <xdr:nvCxnSpPr>
        <xdr:cNvPr id="124" name="直線コネクタ 123"/>
        <xdr:cNvCxnSpPr/>
      </xdr:nvCxnSpPr>
      <xdr:spPr bwMode="auto">
        <a:xfrm>
          <a:off x="2908300" y="6072679"/>
          <a:ext cx="698500" cy="16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8664</xdr:rowOff>
    </xdr:from>
    <xdr:ext cx="762000" cy="259045"/>
    <xdr:sp macro="" textlink="">
      <xdr:nvSpPr>
        <xdr:cNvPr id="126" name="テキスト ボックス 125"/>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138378</xdr:rowOff>
    </xdr:from>
    <xdr:ext cx="762000" cy="259045"/>
    <xdr:sp macro="" textlink="">
      <xdr:nvSpPr>
        <xdr:cNvPr id="128" name="テキスト ボックス 127"/>
        <xdr:cNvSpPr txBox="1"/>
      </xdr:nvSpPr>
      <xdr:spPr>
        <a:xfrm>
          <a:off x="2527300" y="70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170481</xdr:rowOff>
    </xdr:from>
    <xdr:to>
      <xdr:col>5</xdr:col>
      <xdr:colOff>34925</xdr:colOff>
      <xdr:row>34</xdr:row>
      <xdr:rowOff>272081</xdr:rowOff>
    </xdr:to>
    <xdr:sp macro="" textlink="">
      <xdr:nvSpPr>
        <xdr:cNvPr id="134" name="円/楕円 133"/>
        <xdr:cNvSpPr/>
      </xdr:nvSpPr>
      <xdr:spPr bwMode="auto">
        <a:xfrm>
          <a:off x="5600700" y="64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15558</xdr:rowOff>
    </xdr:from>
    <xdr:ext cx="762000" cy="259045"/>
    <xdr:sp macro="" textlink="">
      <xdr:nvSpPr>
        <xdr:cNvPr id="135" name="人口1人当たり決算額の推移該当値テキスト445"/>
        <xdr:cNvSpPr txBox="1"/>
      </xdr:nvSpPr>
      <xdr:spPr>
        <a:xfrm>
          <a:off x="5740400" y="62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282920</xdr:rowOff>
    </xdr:from>
    <xdr:to>
      <xdr:col>4</xdr:col>
      <xdr:colOff>520700</xdr:colOff>
      <xdr:row>35</xdr:row>
      <xdr:rowOff>41620</xdr:rowOff>
    </xdr:to>
    <xdr:sp macro="" textlink="">
      <xdr:nvSpPr>
        <xdr:cNvPr id="136" name="円/楕円 135"/>
        <xdr:cNvSpPr/>
      </xdr:nvSpPr>
      <xdr:spPr bwMode="auto">
        <a:xfrm>
          <a:off x="4953000" y="655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51797</xdr:rowOff>
    </xdr:from>
    <xdr:ext cx="736600" cy="259045"/>
    <xdr:sp macro="" textlink="">
      <xdr:nvSpPr>
        <xdr:cNvPr id="137" name="テキスト ボックス 136"/>
        <xdr:cNvSpPr txBox="1"/>
      </xdr:nvSpPr>
      <xdr:spPr>
        <a:xfrm>
          <a:off x="4622800" y="631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121234</xdr:rowOff>
    </xdr:from>
    <xdr:to>
      <xdr:col>3</xdr:col>
      <xdr:colOff>955675</xdr:colOff>
      <xdr:row>34</xdr:row>
      <xdr:rowOff>222834</xdr:rowOff>
    </xdr:to>
    <xdr:sp macro="" textlink="">
      <xdr:nvSpPr>
        <xdr:cNvPr id="138" name="円/楕円 137"/>
        <xdr:cNvSpPr/>
      </xdr:nvSpPr>
      <xdr:spPr bwMode="auto">
        <a:xfrm>
          <a:off x="4254500" y="63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233011</xdr:rowOff>
    </xdr:from>
    <xdr:ext cx="762000" cy="259045"/>
    <xdr:sp macro="" textlink="">
      <xdr:nvSpPr>
        <xdr:cNvPr id="139" name="テキスト ボックス 138"/>
        <xdr:cNvSpPr txBox="1"/>
      </xdr:nvSpPr>
      <xdr:spPr>
        <a:xfrm>
          <a:off x="3924300" y="615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260876</xdr:rowOff>
    </xdr:from>
    <xdr:to>
      <xdr:col>3</xdr:col>
      <xdr:colOff>257175</xdr:colOff>
      <xdr:row>34</xdr:row>
      <xdr:rowOff>19576</xdr:rowOff>
    </xdr:to>
    <xdr:sp macro="" textlink="">
      <xdr:nvSpPr>
        <xdr:cNvPr id="140" name="円/楕円 139"/>
        <xdr:cNvSpPr/>
      </xdr:nvSpPr>
      <xdr:spPr bwMode="auto">
        <a:xfrm>
          <a:off x="3556000" y="618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29753</xdr:rowOff>
    </xdr:from>
    <xdr:ext cx="762000" cy="259045"/>
    <xdr:sp macro="" textlink="">
      <xdr:nvSpPr>
        <xdr:cNvPr id="141" name="テキスト ボックス 140"/>
        <xdr:cNvSpPr txBox="1"/>
      </xdr:nvSpPr>
      <xdr:spPr>
        <a:xfrm>
          <a:off x="3225800" y="595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97329</xdr:rowOff>
    </xdr:from>
    <xdr:to>
      <xdr:col>2</xdr:col>
      <xdr:colOff>692150</xdr:colOff>
      <xdr:row>33</xdr:row>
      <xdr:rowOff>198929</xdr:rowOff>
    </xdr:to>
    <xdr:sp macro="" textlink="">
      <xdr:nvSpPr>
        <xdr:cNvPr id="142" name="円/楕円 141"/>
        <xdr:cNvSpPr/>
      </xdr:nvSpPr>
      <xdr:spPr bwMode="auto">
        <a:xfrm>
          <a:off x="2857500" y="602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37656</xdr:rowOff>
    </xdr:from>
    <xdr:ext cx="762000" cy="259045"/>
    <xdr:sp macro="" textlink="">
      <xdr:nvSpPr>
        <xdr:cNvPr id="143" name="テキスト ボックス 142"/>
        <xdr:cNvSpPr txBox="1"/>
      </xdr:nvSpPr>
      <xdr:spPr>
        <a:xfrm>
          <a:off x="2527300" y="579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105628</xdr:rowOff>
    </xdr:from>
    <xdr:to>
      <xdr:col>6</xdr:col>
      <xdr:colOff>511175</xdr:colOff>
      <xdr:row>34</xdr:row>
      <xdr:rowOff>122468</xdr:rowOff>
    </xdr:to>
    <xdr:cxnSp macro="">
      <xdr:nvCxnSpPr>
        <xdr:cNvPr id="63" name="直線コネクタ 62"/>
        <xdr:cNvCxnSpPr/>
      </xdr:nvCxnSpPr>
      <xdr:spPr>
        <a:xfrm flipV="1">
          <a:off x="3797300" y="5934928"/>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122468</xdr:rowOff>
    </xdr:from>
    <xdr:to>
      <xdr:col>5</xdr:col>
      <xdr:colOff>358775</xdr:colOff>
      <xdr:row>34</xdr:row>
      <xdr:rowOff>154091</xdr:rowOff>
    </xdr:to>
    <xdr:cxnSp macro="">
      <xdr:nvCxnSpPr>
        <xdr:cNvPr id="66" name="直線コネクタ 65"/>
        <xdr:cNvCxnSpPr/>
      </xdr:nvCxnSpPr>
      <xdr:spPr>
        <a:xfrm flipV="1">
          <a:off x="2908300" y="59517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136913</xdr:rowOff>
    </xdr:from>
    <xdr:to>
      <xdr:col>4</xdr:col>
      <xdr:colOff>155575</xdr:colOff>
      <xdr:row>34</xdr:row>
      <xdr:rowOff>154091</xdr:rowOff>
    </xdr:to>
    <xdr:cxnSp macro="">
      <xdr:nvCxnSpPr>
        <xdr:cNvPr id="69" name="直線コネクタ 68"/>
        <xdr:cNvCxnSpPr/>
      </xdr:nvCxnSpPr>
      <xdr:spPr>
        <a:xfrm>
          <a:off x="2019300" y="596621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149416</xdr:rowOff>
    </xdr:from>
    <xdr:ext cx="534377" cy="259045"/>
    <xdr:sp macro="" textlink="">
      <xdr:nvSpPr>
        <xdr:cNvPr id="71" name="テキスト ボックス 70"/>
        <xdr:cNvSpPr txBox="1"/>
      </xdr:nvSpPr>
      <xdr:spPr>
        <a:xfrm>
          <a:off x="2641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136913</xdr:rowOff>
    </xdr:from>
    <xdr:to>
      <xdr:col>2</xdr:col>
      <xdr:colOff>638175</xdr:colOff>
      <xdr:row>34</xdr:row>
      <xdr:rowOff>166229</xdr:rowOff>
    </xdr:to>
    <xdr:cxnSp macro="">
      <xdr:nvCxnSpPr>
        <xdr:cNvPr id="72" name="直線コネクタ 71"/>
        <xdr:cNvCxnSpPr/>
      </xdr:nvCxnSpPr>
      <xdr:spPr>
        <a:xfrm flipV="1">
          <a:off x="1130300" y="5966213"/>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139380</xdr:rowOff>
    </xdr:from>
    <xdr:ext cx="534377" cy="259045"/>
    <xdr:sp macro="" textlink="">
      <xdr:nvSpPr>
        <xdr:cNvPr id="76" name="テキスト ボックス 75"/>
        <xdr:cNvSpPr txBox="1"/>
      </xdr:nvSpPr>
      <xdr:spPr>
        <a:xfrm>
          <a:off x="863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54828</xdr:rowOff>
    </xdr:from>
    <xdr:to>
      <xdr:col>6</xdr:col>
      <xdr:colOff>561975</xdr:colOff>
      <xdr:row>34</xdr:row>
      <xdr:rowOff>156428</xdr:rowOff>
    </xdr:to>
    <xdr:sp macro="" textlink="">
      <xdr:nvSpPr>
        <xdr:cNvPr id="82" name="円/楕円 81"/>
        <xdr:cNvSpPr/>
      </xdr:nvSpPr>
      <xdr:spPr>
        <a:xfrm>
          <a:off x="4584700" y="58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77705</xdr:rowOff>
    </xdr:from>
    <xdr:ext cx="599010" cy="259045"/>
    <xdr:sp macro="" textlink="">
      <xdr:nvSpPr>
        <xdr:cNvPr id="83" name="人件費該当値テキスト"/>
        <xdr:cNvSpPr txBox="1"/>
      </xdr:nvSpPr>
      <xdr:spPr>
        <a:xfrm>
          <a:off x="4686300" y="57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71668</xdr:rowOff>
    </xdr:from>
    <xdr:to>
      <xdr:col>5</xdr:col>
      <xdr:colOff>409575</xdr:colOff>
      <xdr:row>35</xdr:row>
      <xdr:rowOff>1818</xdr:rowOff>
    </xdr:to>
    <xdr:sp macro="" textlink="">
      <xdr:nvSpPr>
        <xdr:cNvPr id="84" name="円/楕円 83"/>
        <xdr:cNvSpPr/>
      </xdr:nvSpPr>
      <xdr:spPr>
        <a:xfrm>
          <a:off x="3746500" y="59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18345</xdr:rowOff>
    </xdr:from>
    <xdr:ext cx="599010" cy="259045"/>
    <xdr:sp macro="" textlink="">
      <xdr:nvSpPr>
        <xdr:cNvPr id="85" name="テキスト ボックス 84"/>
        <xdr:cNvSpPr txBox="1"/>
      </xdr:nvSpPr>
      <xdr:spPr>
        <a:xfrm>
          <a:off x="3497794" y="567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103291</xdr:rowOff>
    </xdr:from>
    <xdr:to>
      <xdr:col>4</xdr:col>
      <xdr:colOff>206375</xdr:colOff>
      <xdr:row>35</xdr:row>
      <xdr:rowOff>33441</xdr:rowOff>
    </xdr:to>
    <xdr:sp macro="" textlink="">
      <xdr:nvSpPr>
        <xdr:cNvPr id="86" name="円/楕円 85"/>
        <xdr:cNvSpPr/>
      </xdr:nvSpPr>
      <xdr:spPr>
        <a:xfrm>
          <a:off x="2857500" y="5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49968</xdr:rowOff>
    </xdr:from>
    <xdr:ext cx="599010" cy="259045"/>
    <xdr:sp macro="" textlink="">
      <xdr:nvSpPr>
        <xdr:cNvPr id="87" name="テキスト ボックス 86"/>
        <xdr:cNvSpPr txBox="1"/>
      </xdr:nvSpPr>
      <xdr:spPr>
        <a:xfrm>
          <a:off x="2608794" y="57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86113</xdr:rowOff>
    </xdr:from>
    <xdr:to>
      <xdr:col>3</xdr:col>
      <xdr:colOff>3175</xdr:colOff>
      <xdr:row>35</xdr:row>
      <xdr:rowOff>16263</xdr:rowOff>
    </xdr:to>
    <xdr:sp macro="" textlink="">
      <xdr:nvSpPr>
        <xdr:cNvPr id="88" name="円/楕円 87"/>
        <xdr:cNvSpPr/>
      </xdr:nvSpPr>
      <xdr:spPr>
        <a:xfrm>
          <a:off x="1968500" y="59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32790</xdr:rowOff>
    </xdr:from>
    <xdr:ext cx="599010" cy="259045"/>
    <xdr:sp macro="" textlink="">
      <xdr:nvSpPr>
        <xdr:cNvPr id="89" name="テキスト ボックス 88"/>
        <xdr:cNvSpPr txBox="1"/>
      </xdr:nvSpPr>
      <xdr:spPr>
        <a:xfrm>
          <a:off x="1719794" y="56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115429</xdr:rowOff>
    </xdr:from>
    <xdr:to>
      <xdr:col>1</xdr:col>
      <xdr:colOff>485775</xdr:colOff>
      <xdr:row>35</xdr:row>
      <xdr:rowOff>45579</xdr:rowOff>
    </xdr:to>
    <xdr:sp macro="" textlink="">
      <xdr:nvSpPr>
        <xdr:cNvPr id="90" name="円/楕円 89"/>
        <xdr:cNvSpPr/>
      </xdr:nvSpPr>
      <xdr:spPr>
        <a:xfrm>
          <a:off x="1079500" y="5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62106</xdr:rowOff>
    </xdr:from>
    <xdr:ext cx="599010" cy="259045"/>
    <xdr:sp macro="" textlink="">
      <xdr:nvSpPr>
        <xdr:cNvPr id="91" name="テキスト ボックス 90"/>
        <xdr:cNvSpPr txBox="1"/>
      </xdr:nvSpPr>
      <xdr:spPr>
        <a:xfrm>
          <a:off x="830794" y="57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35771</xdr:rowOff>
    </xdr:from>
    <xdr:to>
      <xdr:col>6</xdr:col>
      <xdr:colOff>511175</xdr:colOff>
      <xdr:row>56</xdr:row>
      <xdr:rowOff>96738</xdr:rowOff>
    </xdr:to>
    <xdr:cxnSp macro="">
      <xdr:nvCxnSpPr>
        <xdr:cNvPr id="121" name="直線コネクタ 120"/>
        <xdr:cNvCxnSpPr/>
      </xdr:nvCxnSpPr>
      <xdr:spPr>
        <a:xfrm flipV="1">
          <a:off x="3797300" y="9636971"/>
          <a:ext cx="8382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96738</xdr:rowOff>
    </xdr:from>
    <xdr:to>
      <xdr:col>5</xdr:col>
      <xdr:colOff>358775</xdr:colOff>
      <xdr:row>56</xdr:row>
      <xdr:rowOff>144707</xdr:rowOff>
    </xdr:to>
    <xdr:cxnSp macro="">
      <xdr:nvCxnSpPr>
        <xdr:cNvPr id="124" name="直線コネクタ 123"/>
        <xdr:cNvCxnSpPr/>
      </xdr:nvCxnSpPr>
      <xdr:spPr>
        <a:xfrm flipV="1">
          <a:off x="2908300" y="9697938"/>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144707</xdr:rowOff>
    </xdr:from>
    <xdr:to>
      <xdr:col>4</xdr:col>
      <xdr:colOff>155575</xdr:colOff>
      <xdr:row>57</xdr:row>
      <xdr:rowOff>4301</xdr:rowOff>
    </xdr:to>
    <xdr:cxnSp macro="">
      <xdr:nvCxnSpPr>
        <xdr:cNvPr id="127" name="直線コネクタ 126"/>
        <xdr:cNvCxnSpPr/>
      </xdr:nvCxnSpPr>
      <xdr:spPr>
        <a:xfrm flipV="1">
          <a:off x="2019300" y="9745907"/>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4301</xdr:rowOff>
    </xdr:from>
    <xdr:to>
      <xdr:col>2</xdr:col>
      <xdr:colOff>638175</xdr:colOff>
      <xdr:row>57</xdr:row>
      <xdr:rowOff>46660</xdr:rowOff>
    </xdr:to>
    <xdr:cxnSp macro="">
      <xdr:nvCxnSpPr>
        <xdr:cNvPr id="130" name="直線コネクタ 129"/>
        <xdr:cNvCxnSpPr/>
      </xdr:nvCxnSpPr>
      <xdr:spPr>
        <a:xfrm flipV="1">
          <a:off x="1130300" y="9776951"/>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100665</xdr:rowOff>
    </xdr:from>
    <xdr:ext cx="534377" cy="259045"/>
    <xdr:sp macro="" textlink="">
      <xdr:nvSpPr>
        <xdr:cNvPr id="132" name="テキスト ボックス 131"/>
        <xdr:cNvSpPr txBox="1"/>
      </xdr:nvSpPr>
      <xdr:spPr>
        <a:xfrm>
          <a:off x="1752111" y="98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30339</xdr:rowOff>
    </xdr:from>
    <xdr:ext cx="534377" cy="259045"/>
    <xdr:sp macro="" textlink="">
      <xdr:nvSpPr>
        <xdr:cNvPr id="134" name="テキスト ボックス 133"/>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156421</xdr:rowOff>
    </xdr:from>
    <xdr:to>
      <xdr:col>6</xdr:col>
      <xdr:colOff>561975</xdr:colOff>
      <xdr:row>56</xdr:row>
      <xdr:rowOff>86571</xdr:rowOff>
    </xdr:to>
    <xdr:sp macro="" textlink="">
      <xdr:nvSpPr>
        <xdr:cNvPr id="140" name="円/楕円 139"/>
        <xdr:cNvSpPr/>
      </xdr:nvSpPr>
      <xdr:spPr>
        <a:xfrm>
          <a:off x="4584700" y="95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7848</xdr:rowOff>
    </xdr:from>
    <xdr:ext cx="599010" cy="259045"/>
    <xdr:sp macro="" textlink="">
      <xdr:nvSpPr>
        <xdr:cNvPr id="141" name="物件費該当値テキスト"/>
        <xdr:cNvSpPr txBox="1"/>
      </xdr:nvSpPr>
      <xdr:spPr>
        <a:xfrm>
          <a:off x="4686300" y="943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45938</xdr:rowOff>
    </xdr:from>
    <xdr:to>
      <xdr:col>5</xdr:col>
      <xdr:colOff>409575</xdr:colOff>
      <xdr:row>56</xdr:row>
      <xdr:rowOff>147538</xdr:rowOff>
    </xdr:to>
    <xdr:sp macro="" textlink="">
      <xdr:nvSpPr>
        <xdr:cNvPr id="142" name="円/楕円 141"/>
        <xdr:cNvSpPr/>
      </xdr:nvSpPr>
      <xdr:spPr>
        <a:xfrm>
          <a:off x="3746500" y="96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164065</xdr:rowOff>
    </xdr:from>
    <xdr:ext cx="599010" cy="259045"/>
    <xdr:sp macro="" textlink="">
      <xdr:nvSpPr>
        <xdr:cNvPr id="143" name="テキスト ボックス 142"/>
        <xdr:cNvSpPr txBox="1"/>
      </xdr:nvSpPr>
      <xdr:spPr>
        <a:xfrm>
          <a:off x="3497794" y="94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93907</xdr:rowOff>
    </xdr:from>
    <xdr:to>
      <xdr:col>4</xdr:col>
      <xdr:colOff>206375</xdr:colOff>
      <xdr:row>57</xdr:row>
      <xdr:rowOff>24057</xdr:rowOff>
    </xdr:to>
    <xdr:sp macro="" textlink="">
      <xdr:nvSpPr>
        <xdr:cNvPr id="144" name="円/楕円 143"/>
        <xdr:cNvSpPr/>
      </xdr:nvSpPr>
      <xdr:spPr>
        <a:xfrm>
          <a:off x="2857500" y="96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15184</xdr:rowOff>
    </xdr:from>
    <xdr:ext cx="599010" cy="259045"/>
    <xdr:sp macro="" textlink="">
      <xdr:nvSpPr>
        <xdr:cNvPr id="145" name="テキスト ボックス 144"/>
        <xdr:cNvSpPr txBox="1"/>
      </xdr:nvSpPr>
      <xdr:spPr>
        <a:xfrm>
          <a:off x="2608794" y="97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124951</xdr:rowOff>
    </xdr:from>
    <xdr:to>
      <xdr:col>3</xdr:col>
      <xdr:colOff>3175</xdr:colOff>
      <xdr:row>57</xdr:row>
      <xdr:rowOff>55101</xdr:rowOff>
    </xdr:to>
    <xdr:sp macro="" textlink="">
      <xdr:nvSpPr>
        <xdr:cNvPr id="146" name="円/楕円 145"/>
        <xdr:cNvSpPr/>
      </xdr:nvSpPr>
      <xdr:spPr>
        <a:xfrm>
          <a:off x="1968500" y="97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71628</xdr:rowOff>
    </xdr:from>
    <xdr:ext cx="599010" cy="259045"/>
    <xdr:sp macro="" textlink="">
      <xdr:nvSpPr>
        <xdr:cNvPr id="147" name="テキスト ボックス 146"/>
        <xdr:cNvSpPr txBox="1"/>
      </xdr:nvSpPr>
      <xdr:spPr>
        <a:xfrm>
          <a:off x="1719794" y="950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167310</xdr:rowOff>
    </xdr:from>
    <xdr:to>
      <xdr:col>1</xdr:col>
      <xdr:colOff>485775</xdr:colOff>
      <xdr:row>57</xdr:row>
      <xdr:rowOff>97460</xdr:rowOff>
    </xdr:to>
    <xdr:sp macro="" textlink="">
      <xdr:nvSpPr>
        <xdr:cNvPr id="148" name="円/楕円 147"/>
        <xdr:cNvSpPr/>
      </xdr:nvSpPr>
      <xdr:spPr>
        <a:xfrm>
          <a:off x="1079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113987</xdr:rowOff>
    </xdr:from>
    <xdr:ext cx="534377" cy="259045"/>
    <xdr:sp macro="" textlink="">
      <xdr:nvSpPr>
        <xdr:cNvPr id="149" name="テキスト ボックス 148"/>
        <xdr:cNvSpPr txBox="1"/>
      </xdr:nvSpPr>
      <xdr:spPr>
        <a:xfrm>
          <a:off x="863111" y="95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48580</xdr:rowOff>
    </xdr:from>
    <xdr:to>
      <xdr:col>6</xdr:col>
      <xdr:colOff>511175</xdr:colOff>
      <xdr:row>78</xdr:row>
      <xdr:rowOff>53518</xdr:rowOff>
    </xdr:to>
    <xdr:cxnSp macro="">
      <xdr:nvCxnSpPr>
        <xdr:cNvPr id="176" name="直線コネクタ 175"/>
        <xdr:cNvCxnSpPr/>
      </xdr:nvCxnSpPr>
      <xdr:spPr>
        <a:xfrm flipV="1">
          <a:off x="3797300" y="1342168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53518</xdr:rowOff>
    </xdr:from>
    <xdr:to>
      <xdr:col>5</xdr:col>
      <xdr:colOff>358775</xdr:colOff>
      <xdr:row>78</xdr:row>
      <xdr:rowOff>59553</xdr:rowOff>
    </xdr:to>
    <xdr:cxnSp macro="">
      <xdr:nvCxnSpPr>
        <xdr:cNvPr id="179" name="直線コネクタ 178"/>
        <xdr:cNvCxnSpPr/>
      </xdr:nvCxnSpPr>
      <xdr:spPr>
        <a:xfrm flipV="1">
          <a:off x="2908300" y="1342661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59553</xdr:rowOff>
    </xdr:from>
    <xdr:to>
      <xdr:col>4</xdr:col>
      <xdr:colOff>155575</xdr:colOff>
      <xdr:row>78</xdr:row>
      <xdr:rowOff>77293</xdr:rowOff>
    </xdr:to>
    <xdr:cxnSp macro="">
      <xdr:nvCxnSpPr>
        <xdr:cNvPr id="182" name="直線コネクタ 181"/>
        <xdr:cNvCxnSpPr/>
      </xdr:nvCxnSpPr>
      <xdr:spPr>
        <a:xfrm flipV="1">
          <a:off x="2019300" y="1343265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71532</xdr:rowOff>
    </xdr:from>
    <xdr:to>
      <xdr:col>2</xdr:col>
      <xdr:colOff>638175</xdr:colOff>
      <xdr:row>78</xdr:row>
      <xdr:rowOff>77293</xdr:rowOff>
    </xdr:to>
    <xdr:cxnSp macro="">
      <xdr:nvCxnSpPr>
        <xdr:cNvPr id="185" name="直線コネクタ 184"/>
        <xdr:cNvCxnSpPr/>
      </xdr:nvCxnSpPr>
      <xdr:spPr>
        <a:xfrm>
          <a:off x="1130300" y="1344463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169230</xdr:rowOff>
    </xdr:from>
    <xdr:to>
      <xdr:col>6</xdr:col>
      <xdr:colOff>561975</xdr:colOff>
      <xdr:row>78</xdr:row>
      <xdr:rowOff>99380</xdr:rowOff>
    </xdr:to>
    <xdr:sp macro="" textlink="">
      <xdr:nvSpPr>
        <xdr:cNvPr id="195" name="円/楕円 194"/>
        <xdr:cNvSpPr/>
      </xdr:nvSpPr>
      <xdr:spPr>
        <a:xfrm>
          <a:off x="45847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84157</xdr:rowOff>
    </xdr:from>
    <xdr:ext cx="469744" cy="259045"/>
    <xdr:sp macro="" textlink="">
      <xdr:nvSpPr>
        <xdr:cNvPr id="196" name="維持補修費該当値テキスト"/>
        <xdr:cNvSpPr txBox="1"/>
      </xdr:nvSpPr>
      <xdr:spPr>
        <a:xfrm>
          <a:off x="4686300" y="132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2718</xdr:rowOff>
    </xdr:from>
    <xdr:to>
      <xdr:col>5</xdr:col>
      <xdr:colOff>409575</xdr:colOff>
      <xdr:row>78</xdr:row>
      <xdr:rowOff>104318</xdr:rowOff>
    </xdr:to>
    <xdr:sp macro="" textlink="">
      <xdr:nvSpPr>
        <xdr:cNvPr id="197" name="円/楕円 196"/>
        <xdr:cNvSpPr/>
      </xdr:nvSpPr>
      <xdr:spPr>
        <a:xfrm>
          <a:off x="3746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95445</xdr:rowOff>
    </xdr:from>
    <xdr:ext cx="469744" cy="259045"/>
    <xdr:sp macro="" textlink="">
      <xdr:nvSpPr>
        <xdr:cNvPr id="198" name="テキスト ボックス 197"/>
        <xdr:cNvSpPr txBox="1"/>
      </xdr:nvSpPr>
      <xdr:spPr>
        <a:xfrm>
          <a:off x="3562427"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8753</xdr:rowOff>
    </xdr:from>
    <xdr:to>
      <xdr:col>4</xdr:col>
      <xdr:colOff>206375</xdr:colOff>
      <xdr:row>78</xdr:row>
      <xdr:rowOff>110353</xdr:rowOff>
    </xdr:to>
    <xdr:sp macro="" textlink="">
      <xdr:nvSpPr>
        <xdr:cNvPr id="199" name="円/楕円 198"/>
        <xdr:cNvSpPr/>
      </xdr:nvSpPr>
      <xdr:spPr>
        <a:xfrm>
          <a:off x="2857500" y="133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101480</xdr:rowOff>
    </xdr:from>
    <xdr:ext cx="469744" cy="259045"/>
    <xdr:sp macro="" textlink="">
      <xdr:nvSpPr>
        <xdr:cNvPr id="200" name="テキスト ボックス 199"/>
        <xdr:cNvSpPr txBox="1"/>
      </xdr:nvSpPr>
      <xdr:spPr>
        <a:xfrm>
          <a:off x="2673427" y="134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26493</xdr:rowOff>
    </xdr:from>
    <xdr:to>
      <xdr:col>3</xdr:col>
      <xdr:colOff>3175</xdr:colOff>
      <xdr:row>78</xdr:row>
      <xdr:rowOff>128093</xdr:rowOff>
    </xdr:to>
    <xdr:sp macro="" textlink="">
      <xdr:nvSpPr>
        <xdr:cNvPr id="201" name="円/楕円 200"/>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119220</xdr:rowOff>
    </xdr:from>
    <xdr:ext cx="469744" cy="259045"/>
    <xdr:sp macro="" textlink="">
      <xdr:nvSpPr>
        <xdr:cNvPr id="202" name="テキスト ボックス 201"/>
        <xdr:cNvSpPr txBox="1"/>
      </xdr:nvSpPr>
      <xdr:spPr>
        <a:xfrm>
          <a:off x="1784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20732</xdr:rowOff>
    </xdr:from>
    <xdr:to>
      <xdr:col>1</xdr:col>
      <xdr:colOff>485775</xdr:colOff>
      <xdr:row>78</xdr:row>
      <xdr:rowOff>122332</xdr:rowOff>
    </xdr:to>
    <xdr:sp macro="" textlink="">
      <xdr:nvSpPr>
        <xdr:cNvPr id="203" name="円/楕円 202"/>
        <xdr:cNvSpPr/>
      </xdr:nvSpPr>
      <xdr:spPr>
        <a:xfrm>
          <a:off x="1079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113459</xdr:rowOff>
    </xdr:from>
    <xdr:ext cx="469744" cy="259045"/>
    <xdr:sp macro="" textlink="">
      <xdr:nvSpPr>
        <xdr:cNvPr id="204" name="テキスト ボックス 203"/>
        <xdr:cNvSpPr txBox="1"/>
      </xdr:nvSpPr>
      <xdr:spPr>
        <a:xfrm>
          <a:off x="895427"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69977</xdr:rowOff>
    </xdr:from>
    <xdr:to>
      <xdr:col>6</xdr:col>
      <xdr:colOff>511175</xdr:colOff>
      <xdr:row>96</xdr:row>
      <xdr:rowOff>76112</xdr:rowOff>
    </xdr:to>
    <xdr:cxnSp macro="">
      <xdr:nvCxnSpPr>
        <xdr:cNvPr id="234" name="直線コネクタ 233"/>
        <xdr:cNvCxnSpPr/>
      </xdr:nvCxnSpPr>
      <xdr:spPr>
        <a:xfrm flipV="1">
          <a:off x="3797300" y="16357727"/>
          <a:ext cx="8382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53194</xdr:rowOff>
    </xdr:from>
    <xdr:to>
      <xdr:col>5</xdr:col>
      <xdr:colOff>358775</xdr:colOff>
      <xdr:row>96</xdr:row>
      <xdr:rowOff>76112</xdr:rowOff>
    </xdr:to>
    <xdr:cxnSp macro="">
      <xdr:nvCxnSpPr>
        <xdr:cNvPr id="237" name="直線コネクタ 236"/>
        <xdr:cNvCxnSpPr/>
      </xdr:nvCxnSpPr>
      <xdr:spPr>
        <a:xfrm>
          <a:off x="2908300" y="16512394"/>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53194</xdr:rowOff>
    </xdr:from>
    <xdr:to>
      <xdr:col>4</xdr:col>
      <xdr:colOff>155575</xdr:colOff>
      <xdr:row>97</xdr:row>
      <xdr:rowOff>47613</xdr:rowOff>
    </xdr:to>
    <xdr:cxnSp macro="">
      <xdr:nvCxnSpPr>
        <xdr:cNvPr id="240" name="直線コネクタ 239"/>
        <xdr:cNvCxnSpPr/>
      </xdr:nvCxnSpPr>
      <xdr:spPr>
        <a:xfrm flipV="1">
          <a:off x="2019300" y="16512394"/>
          <a:ext cx="889000" cy="1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16466</xdr:rowOff>
    </xdr:from>
    <xdr:to>
      <xdr:col>2</xdr:col>
      <xdr:colOff>638175</xdr:colOff>
      <xdr:row>97</xdr:row>
      <xdr:rowOff>47613</xdr:rowOff>
    </xdr:to>
    <xdr:cxnSp macro="">
      <xdr:nvCxnSpPr>
        <xdr:cNvPr id="243" name="直線コネクタ 242"/>
        <xdr:cNvCxnSpPr/>
      </xdr:nvCxnSpPr>
      <xdr:spPr>
        <a:xfrm>
          <a:off x="1130300" y="16647116"/>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19177</xdr:rowOff>
    </xdr:from>
    <xdr:to>
      <xdr:col>6</xdr:col>
      <xdr:colOff>561975</xdr:colOff>
      <xdr:row>95</xdr:row>
      <xdr:rowOff>120777</xdr:rowOff>
    </xdr:to>
    <xdr:sp macro="" textlink="">
      <xdr:nvSpPr>
        <xdr:cNvPr id="253" name="円/楕円 252"/>
        <xdr:cNvSpPr/>
      </xdr:nvSpPr>
      <xdr:spPr>
        <a:xfrm>
          <a:off x="4584700" y="163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42054</xdr:rowOff>
    </xdr:from>
    <xdr:ext cx="534377" cy="259045"/>
    <xdr:sp macro="" textlink="">
      <xdr:nvSpPr>
        <xdr:cNvPr id="254" name="扶助費該当値テキスト"/>
        <xdr:cNvSpPr txBox="1"/>
      </xdr:nvSpPr>
      <xdr:spPr>
        <a:xfrm>
          <a:off x="4686300" y="161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25312</xdr:rowOff>
    </xdr:from>
    <xdr:to>
      <xdr:col>5</xdr:col>
      <xdr:colOff>409575</xdr:colOff>
      <xdr:row>96</xdr:row>
      <xdr:rowOff>126912</xdr:rowOff>
    </xdr:to>
    <xdr:sp macro="" textlink="">
      <xdr:nvSpPr>
        <xdr:cNvPr id="255" name="円/楕円 254"/>
        <xdr:cNvSpPr/>
      </xdr:nvSpPr>
      <xdr:spPr>
        <a:xfrm>
          <a:off x="3746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143439</xdr:rowOff>
    </xdr:from>
    <xdr:ext cx="534377" cy="259045"/>
    <xdr:sp macro="" textlink="">
      <xdr:nvSpPr>
        <xdr:cNvPr id="256" name="テキスト ボックス 255"/>
        <xdr:cNvSpPr txBox="1"/>
      </xdr:nvSpPr>
      <xdr:spPr>
        <a:xfrm>
          <a:off x="3530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2394</xdr:rowOff>
    </xdr:from>
    <xdr:to>
      <xdr:col>4</xdr:col>
      <xdr:colOff>206375</xdr:colOff>
      <xdr:row>96</xdr:row>
      <xdr:rowOff>103994</xdr:rowOff>
    </xdr:to>
    <xdr:sp macro="" textlink="">
      <xdr:nvSpPr>
        <xdr:cNvPr id="257" name="円/楕円 256"/>
        <xdr:cNvSpPr/>
      </xdr:nvSpPr>
      <xdr:spPr>
        <a:xfrm>
          <a:off x="2857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120521</xdr:rowOff>
    </xdr:from>
    <xdr:ext cx="534377" cy="259045"/>
    <xdr:sp macro="" textlink="">
      <xdr:nvSpPr>
        <xdr:cNvPr id="258" name="テキスト ボックス 257"/>
        <xdr:cNvSpPr txBox="1"/>
      </xdr:nvSpPr>
      <xdr:spPr>
        <a:xfrm>
          <a:off x="2641111" y="16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168263</xdr:rowOff>
    </xdr:from>
    <xdr:to>
      <xdr:col>3</xdr:col>
      <xdr:colOff>3175</xdr:colOff>
      <xdr:row>97</xdr:row>
      <xdr:rowOff>98413</xdr:rowOff>
    </xdr:to>
    <xdr:sp macro="" textlink="">
      <xdr:nvSpPr>
        <xdr:cNvPr id="259" name="円/楕円 258"/>
        <xdr:cNvSpPr/>
      </xdr:nvSpPr>
      <xdr:spPr>
        <a:xfrm>
          <a:off x="1968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114940</xdr:rowOff>
    </xdr:from>
    <xdr:ext cx="534377" cy="259045"/>
    <xdr:sp macro="" textlink="">
      <xdr:nvSpPr>
        <xdr:cNvPr id="260" name="テキスト ボックス 259"/>
        <xdr:cNvSpPr txBox="1"/>
      </xdr:nvSpPr>
      <xdr:spPr>
        <a:xfrm>
          <a:off x="1752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137116</xdr:rowOff>
    </xdr:from>
    <xdr:to>
      <xdr:col>1</xdr:col>
      <xdr:colOff>485775</xdr:colOff>
      <xdr:row>97</xdr:row>
      <xdr:rowOff>67266</xdr:rowOff>
    </xdr:to>
    <xdr:sp macro="" textlink="">
      <xdr:nvSpPr>
        <xdr:cNvPr id="261" name="円/楕円 260"/>
        <xdr:cNvSpPr/>
      </xdr:nvSpPr>
      <xdr:spPr>
        <a:xfrm>
          <a:off x="1079500" y="16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83793</xdr:rowOff>
    </xdr:from>
    <xdr:ext cx="534377" cy="259045"/>
    <xdr:sp macro="" textlink="">
      <xdr:nvSpPr>
        <xdr:cNvPr id="262" name="テキスト ボックス 261"/>
        <xdr:cNvSpPr txBox="1"/>
      </xdr:nvSpPr>
      <xdr:spPr>
        <a:xfrm>
          <a:off x="863111" y="163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54441</xdr:rowOff>
    </xdr:from>
    <xdr:to>
      <xdr:col>15</xdr:col>
      <xdr:colOff>180975</xdr:colOff>
      <xdr:row>36</xdr:row>
      <xdr:rowOff>140431</xdr:rowOff>
    </xdr:to>
    <xdr:cxnSp macro="">
      <xdr:nvCxnSpPr>
        <xdr:cNvPr id="289" name="直線コネクタ 288"/>
        <xdr:cNvCxnSpPr/>
      </xdr:nvCxnSpPr>
      <xdr:spPr>
        <a:xfrm>
          <a:off x="9639300" y="6226641"/>
          <a:ext cx="838200" cy="8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54441</xdr:rowOff>
    </xdr:from>
    <xdr:to>
      <xdr:col>14</xdr:col>
      <xdr:colOff>28575</xdr:colOff>
      <xdr:row>36</xdr:row>
      <xdr:rowOff>136472</xdr:rowOff>
    </xdr:to>
    <xdr:cxnSp macro="">
      <xdr:nvCxnSpPr>
        <xdr:cNvPr id="292" name="直線コネクタ 291"/>
        <xdr:cNvCxnSpPr/>
      </xdr:nvCxnSpPr>
      <xdr:spPr>
        <a:xfrm flipV="1">
          <a:off x="8750300" y="6226641"/>
          <a:ext cx="889000" cy="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136472</xdr:rowOff>
    </xdr:from>
    <xdr:to>
      <xdr:col>12</xdr:col>
      <xdr:colOff>511175</xdr:colOff>
      <xdr:row>36</xdr:row>
      <xdr:rowOff>160429</xdr:rowOff>
    </xdr:to>
    <xdr:cxnSp macro="">
      <xdr:nvCxnSpPr>
        <xdr:cNvPr id="295" name="直線コネクタ 294"/>
        <xdr:cNvCxnSpPr/>
      </xdr:nvCxnSpPr>
      <xdr:spPr>
        <a:xfrm flipV="1">
          <a:off x="7861300" y="630867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297" name="テキスト ボックス 296"/>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160429</xdr:rowOff>
    </xdr:from>
    <xdr:to>
      <xdr:col>11</xdr:col>
      <xdr:colOff>307975</xdr:colOff>
      <xdr:row>36</xdr:row>
      <xdr:rowOff>171238</xdr:rowOff>
    </xdr:to>
    <xdr:cxnSp macro="">
      <xdr:nvCxnSpPr>
        <xdr:cNvPr id="298" name="直線コネクタ 297"/>
        <xdr:cNvCxnSpPr/>
      </xdr:nvCxnSpPr>
      <xdr:spPr>
        <a:xfrm flipV="1">
          <a:off x="6972300" y="633262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89631</xdr:rowOff>
    </xdr:from>
    <xdr:to>
      <xdr:col>15</xdr:col>
      <xdr:colOff>231775</xdr:colOff>
      <xdr:row>37</xdr:row>
      <xdr:rowOff>19781</xdr:rowOff>
    </xdr:to>
    <xdr:sp macro="" textlink="">
      <xdr:nvSpPr>
        <xdr:cNvPr id="308" name="円/楕円 307"/>
        <xdr:cNvSpPr/>
      </xdr:nvSpPr>
      <xdr:spPr>
        <a:xfrm>
          <a:off x="10426700" y="62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68058</xdr:rowOff>
    </xdr:from>
    <xdr:ext cx="534377" cy="259045"/>
    <xdr:sp macro="" textlink="">
      <xdr:nvSpPr>
        <xdr:cNvPr id="309" name="補助費等該当値テキスト"/>
        <xdr:cNvSpPr txBox="1"/>
      </xdr:nvSpPr>
      <xdr:spPr>
        <a:xfrm>
          <a:off x="10528300" y="62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3641</xdr:rowOff>
    </xdr:from>
    <xdr:to>
      <xdr:col>14</xdr:col>
      <xdr:colOff>79375</xdr:colOff>
      <xdr:row>36</xdr:row>
      <xdr:rowOff>105241</xdr:rowOff>
    </xdr:to>
    <xdr:sp macro="" textlink="">
      <xdr:nvSpPr>
        <xdr:cNvPr id="310" name="円/楕円 309"/>
        <xdr:cNvSpPr/>
      </xdr:nvSpPr>
      <xdr:spPr>
        <a:xfrm>
          <a:off x="95885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121768</xdr:rowOff>
    </xdr:from>
    <xdr:ext cx="534377" cy="259045"/>
    <xdr:sp macro="" textlink="">
      <xdr:nvSpPr>
        <xdr:cNvPr id="311" name="テキスト ボックス 310"/>
        <xdr:cNvSpPr txBox="1"/>
      </xdr:nvSpPr>
      <xdr:spPr>
        <a:xfrm>
          <a:off x="9372111" y="59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85672</xdr:rowOff>
    </xdr:from>
    <xdr:to>
      <xdr:col>12</xdr:col>
      <xdr:colOff>561975</xdr:colOff>
      <xdr:row>37</xdr:row>
      <xdr:rowOff>15822</xdr:rowOff>
    </xdr:to>
    <xdr:sp macro="" textlink="">
      <xdr:nvSpPr>
        <xdr:cNvPr id="312" name="円/楕円 311"/>
        <xdr:cNvSpPr/>
      </xdr:nvSpPr>
      <xdr:spPr>
        <a:xfrm>
          <a:off x="8699500" y="62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32349</xdr:rowOff>
    </xdr:from>
    <xdr:ext cx="534377" cy="259045"/>
    <xdr:sp macro="" textlink="">
      <xdr:nvSpPr>
        <xdr:cNvPr id="313" name="テキスト ボックス 312"/>
        <xdr:cNvSpPr txBox="1"/>
      </xdr:nvSpPr>
      <xdr:spPr>
        <a:xfrm>
          <a:off x="8483111" y="6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109629</xdr:rowOff>
    </xdr:from>
    <xdr:to>
      <xdr:col>11</xdr:col>
      <xdr:colOff>358775</xdr:colOff>
      <xdr:row>37</xdr:row>
      <xdr:rowOff>39779</xdr:rowOff>
    </xdr:to>
    <xdr:sp macro="" textlink="">
      <xdr:nvSpPr>
        <xdr:cNvPr id="314" name="円/楕円 313"/>
        <xdr:cNvSpPr/>
      </xdr:nvSpPr>
      <xdr:spPr>
        <a:xfrm>
          <a:off x="7810500" y="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30906</xdr:rowOff>
    </xdr:from>
    <xdr:ext cx="534377" cy="259045"/>
    <xdr:sp macro="" textlink="">
      <xdr:nvSpPr>
        <xdr:cNvPr id="315" name="テキスト ボックス 314"/>
        <xdr:cNvSpPr txBox="1"/>
      </xdr:nvSpPr>
      <xdr:spPr>
        <a:xfrm>
          <a:off x="7594111" y="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120438</xdr:rowOff>
    </xdr:from>
    <xdr:to>
      <xdr:col>10</xdr:col>
      <xdr:colOff>155575</xdr:colOff>
      <xdr:row>37</xdr:row>
      <xdr:rowOff>50588</xdr:rowOff>
    </xdr:to>
    <xdr:sp macro="" textlink="">
      <xdr:nvSpPr>
        <xdr:cNvPr id="316" name="円/楕円 315"/>
        <xdr:cNvSpPr/>
      </xdr:nvSpPr>
      <xdr:spPr>
        <a:xfrm>
          <a:off x="6921500" y="62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67115</xdr:rowOff>
    </xdr:from>
    <xdr:ext cx="534377" cy="259045"/>
    <xdr:sp macro="" textlink="">
      <xdr:nvSpPr>
        <xdr:cNvPr id="317" name="テキスト ボックス 316"/>
        <xdr:cNvSpPr txBox="1"/>
      </xdr:nvSpPr>
      <xdr:spPr>
        <a:xfrm>
          <a:off x="6705111" y="6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157550</xdr:rowOff>
    </xdr:from>
    <xdr:to>
      <xdr:col>15</xdr:col>
      <xdr:colOff>180975</xdr:colOff>
      <xdr:row>58</xdr:row>
      <xdr:rowOff>165172</xdr:rowOff>
    </xdr:to>
    <xdr:cxnSp macro="">
      <xdr:nvCxnSpPr>
        <xdr:cNvPr id="346" name="直線コネクタ 345"/>
        <xdr:cNvCxnSpPr/>
      </xdr:nvCxnSpPr>
      <xdr:spPr>
        <a:xfrm flipV="1">
          <a:off x="9639300" y="10101650"/>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165172</xdr:rowOff>
    </xdr:from>
    <xdr:to>
      <xdr:col>14</xdr:col>
      <xdr:colOff>28575</xdr:colOff>
      <xdr:row>59</xdr:row>
      <xdr:rowOff>2124</xdr:rowOff>
    </xdr:to>
    <xdr:cxnSp macro="">
      <xdr:nvCxnSpPr>
        <xdr:cNvPr id="349" name="直線コネクタ 348"/>
        <xdr:cNvCxnSpPr/>
      </xdr:nvCxnSpPr>
      <xdr:spPr>
        <a:xfrm flipV="1">
          <a:off x="8750300" y="10109272"/>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162627</xdr:rowOff>
    </xdr:from>
    <xdr:to>
      <xdr:col>12</xdr:col>
      <xdr:colOff>511175</xdr:colOff>
      <xdr:row>59</xdr:row>
      <xdr:rowOff>2124</xdr:rowOff>
    </xdr:to>
    <xdr:cxnSp macro="">
      <xdr:nvCxnSpPr>
        <xdr:cNvPr id="352" name="直線コネクタ 351"/>
        <xdr:cNvCxnSpPr/>
      </xdr:nvCxnSpPr>
      <xdr:spPr>
        <a:xfrm>
          <a:off x="7861300" y="10106727"/>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140471</xdr:rowOff>
    </xdr:from>
    <xdr:to>
      <xdr:col>11</xdr:col>
      <xdr:colOff>307975</xdr:colOff>
      <xdr:row>58</xdr:row>
      <xdr:rowOff>162627</xdr:rowOff>
    </xdr:to>
    <xdr:cxnSp macro="">
      <xdr:nvCxnSpPr>
        <xdr:cNvPr id="355" name="直線コネクタ 354"/>
        <xdr:cNvCxnSpPr/>
      </xdr:nvCxnSpPr>
      <xdr:spPr>
        <a:xfrm>
          <a:off x="6972300" y="10084571"/>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7" name="テキスト ボックス 356"/>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106750</xdr:rowOff>
    </xdr:from>
    <xdr:to>
      <xdr:col>15</xdr:col>
      <xdr:colOff>231775</xdr:colOff>
      <xdr:row>59</xdr:row>
      <xdr:rowOff>36900</xdr:rowOff>
    </xdr:to>
    <xdr:sp macro="" textlink="">
      <xdr:nvSpPr>
        <xdr:cNvPr id="365" name="円/楕円 364"/>
        <xdr:cNvSpPr/>
      </xdr:nvSpPr>
      <xdr:spPr>
        <a:xfrm>
          <a:off x="10426700" y="100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114372</xdr:rowOff>
    </xdr:from>
    <xdr:to>
      <xdr:col>14</xdr:col>
      <xdr:colOff>79375</xdr:colOff>
      <xdr:row>59</xdr:row>
      <xdr:rowOff>44522</xdr:rowOff>
    </xdr:to>
    <xdr:sp macro="" textlink="">
      <xdr:nvSpPr>
        <xdr:cNvPr id="367" name="円/楕円 366"/>
        <xdr:cNvSpPr/>
      </xdr:nvSpPr>
      <xdr:spPr>
        <a:xfrm>
          <a:off x="9588500" y="100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35649</xdr:rowOff>
    </xdr:from>
    <xdr:ext cx="534377" cy="259045"/>
    <xdr:sp macro="" textlink="">
      <xdr:nvSpPr>
        <xdr:cNvPr id="368" name="テキスト ボックス 367"/>
        <xdr:cNvSpPr txBox="1"/>
      </xdr:nvSpPr>
      <xdr:spPr>
        <a:xfrm>
          <a:off x="9372111" y="101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122774</xdr:rowOff>
    </xdr:from>
    <xdr:to>
      <xdr:col>12</xdr:col>
      <xdr:colOff>561975</xdr:colOff>
      <xdr:row>59</xdr:row>
      <xdr:rowOff>52924</xdr:rowOff>
    </xdr:to>
    <xdr:sp macro="" textlink="">
      <xdr:nvSpPr>
        <xdr:cNvPr id="369" name="円/楕円 368"/>
        <xdr:cNvSpPr/>
      </xdr:nvSpPr>
      <xdr:spPr>
        <a:xfrm>
          <a:off x="8699500" y="100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44051</xdr:rowOff>
    </xdr:from>
    <xdr:ext cx="534377" cy="259045"/>
    <xdr:sp macro="" textlink="">
      <xdr:nvSpPr>
        <xdr:cNvPr id="370" name="テキスト ボックス 369"/>
        <xdr:cNvSpPr txBox="1"/>
      </xdr:nvSpPr>
      <xdr:spPr>
        <a:xfrm>
          <a:off x="8483111" y="101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111827</xdr:rowOff>
    </xdr:from>
    <xdr:to>
      <xdr:col>11</xdr:col>
      <xdr:colOff>358775</xdr:colOff>
      <xdr:row>59</xdr:row>
      <xdr:rowOff>41977</xdr:rowOff>
    </xdr:to>
    <xdr:sp macro="" textlink="">
      <xdr:nvSpPr>
        <xdr:cNvPr id="371" name="円/楕円 370"/>
        <xdr:cNvSpPr/>
      </xdr:nvSpPr>
      <xdr:spPr>
        <a:xfrm>
          <a:off x="7810500" y="100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33104</xdr:rowOff>
    </xdr:from>
    <xdr:ext cx="534377" cy="259045"/>
    <xdr:sp macro="" textlink="">
      <xdr:nvSpPr>
        <xdr:cNvPr id="372" name="テキスト ボックス 371"/>
        <xdr:cNvSpPr txBox="1"/>
      </xdr:nvSpPr>
      <xdr:spPr>
        <a:xfrm>
          <a:off x="7594111" y="101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89671</xdr:rowOff>
    </xdr:from>
    <xdr:to>
      <xdr:col>10</xdr:col>
      <xdr:colOff>155575</xdr:colOff>
      <xdr:row>59</xdr:row>
      <xdr:rowOff>19821</xdr:rowOff>
    </xdr:to>
    <xdr:sp macro="" textlink="">
      <xdr:nvSpPr>
        <xdr:cNvPr id="373" name="円/楕円 372"/>
        <xdr:cNvSpPr/>
      </xdr:nvSpPr>
      <xdr:spPr>
        <a:xfrm>
          <a:off x="6921500" y="10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36348</xdr:rowOff>
    </xdr:from>
    <xdr:ext cx="534377" cy="259045"/>
    <xdr:sp macro="" textlink="">
      <xdr:nvSpPr>
        <xdr:cNvPr id="374" name="テキスト ボックス 373"/>
        <xdr:cNvSpPr txBox="1"/>
      </xdr:nvSpPr>
      <xdr:spPr>
        <a:xfrm>
          <a:off x="6705111" y="98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5607</xdr:rowOff>
    </xdr:from>
    <xdr:to>
      <xdr:col>15</xdr:col>
      <xdr:colOff>180975</xdr:colOff>
      <xdr:row>79</xdr:row>
      <xdr:rowOff>34750</xdr:rowOff>
    </xdr:to>
    <xdr:cxnSp macro="">
      <xdr:nvCxnSpPr>
        <xdr:cNvPr id="403" name="直線コネクタ 402"/>
        <xdr:cNvCxnSpPr/>
      </xdr:nvCxnSpPr>
      <xdr:spPr>
        <a:xfrm>
          <a:off x="9639300" y="13550157"/>
          <a:ext cx="8382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5607</xdr:rowOff>
    </xdr:from>
    <xdr:to>
      <xdr:col>14</xdr:col>
      <xdr:colOff>28575</xdr:colOff>
      <xdr:row>79</xdr:row>
      <xdr:rowOff>16222</xdr:rowOff>
    </xdr:to>
    <xdr:cxnSp macro="">
      <xdr:nvCxnSpPr>
        <xdr:cNvPr id="406" name="直線コネクタ 405"/>
        <xdr:cNvCxnSpPr/>
      </xdr:nvCxnSpPr>
      <xdr:spPr>
        <a:xfrm flipV="1">
          <a:off x="8750300" y="13550157"/>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155400</xdr:rowOff>
    </xdr:from>
    <xdr:to>
      <xdr:col>15</xdr:col>
      <xdr:colOff>231775</xdr:colOff>
      <xdr:row>79</xdr:row>
      <xdr:rowOff>85550</xdr:rowOff>
    </xdr:to>
    <xdr:sp macro="" textlink="">
      <xdr:nvSpPr>
        <xdr:cNvPr id="416" name="円/楕円 415"/>
        <xdr:cNvSpPr/>
      </xdr:nvSpPr>
      <xdr:spPr>
        <a:xfrm>
          <a:off x="10426700" y="135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126257</xdr:rowOff>
    </xdr:from>
    <xdr:to>
      <xdr:col>14</xdr:col>
      <xdr:colOff>79375</xdr:colOff>
      <xdr:row>79</xdr:row>
      <xdr:rowOff>56407</xdr:rowOff>
    </xdr:to>
    <xdr:sp macro="" textlink="">
      <xdr:nvSpPr>
        <xdr:cNvPr id="418" name="円/楕円 417"/>
        <xdr:cNvSpPr/>
      </xdr:nvSpPr>
      <xdr:spPr>
        <a:xfrm>
          <a:off x="9588500" y="134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47534</xdr:rowOff>
    </xdr:from>
    <xdr:ext cx="534377" cy="259045"/>
    <xdr:sp macro="" textlink="">
      <xdr:nvSpPr>
        <xdr:cNvPr id="419" name="テキスト ボックス 418"/>
        <xdr:cNvSpPr txBox="1"/>
      </xdr:nvSpPr>
      <xdr:spPr>
        <a:xfrm>
          <a:off x="9372111" y="135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136872</xdr:rowOff>
    </xdr:from>
    <xdr:to>
      <xdr:col>12</xdr:col>
      <xdr:colOff>561975</xdr:colOff>
      <xdr:row>79</xdr:row>
      <xdr:rowOff>67022</xdr:rowOff>
    </xdr:to>
    <xdr:sp macro="" textlink="">
      <xdr:nvSpPr>
        <xdr:cNvPr id="420" name="円/楕円 419"/>
        <xdr:cNvSpPr/>
      </xdr:nvSpPr>
      <xdr:spPr>
        <a:xfrm>
          <a:off x="8699500" y="135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58149</xdr:rowOff>
    </xdr:from>
    <xdr:ext cx="534377" cy="259045"/>
    <xdr:sp macro="" textlink="">
      <xdr:nvSpPr>
        <xdr:cNvPr id="421" name="テキスト ボックス 420"/>
        <xdr:cNvSpPr txBox="1"/>
      </xdr:nvSpPr>
      <xdr:spPr>
        <a:xfrm>
          <a:off x="8483111" y="136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101107</xdr:rowOff>
    </xdr:from>
    <xdr:to>
      <xdr:col>15</xdr:col>
      <xdr:colOff>180975</xdr:colOff>
      <xdr:row>98</xdr:row>
      <xdr:rowOff>116562</xdr:rowOff>
    </xdr:to>
    <xdr:cxnSp macro="">
      <xdr:nvCxnSpPr>
        <xdr:cNvPr id="448" name="直線コネクタ 447"/>
        <xdr:cNvCxnSpPr/>
      </xdr:nvCxnSpPr>
      <xdr:spPr>
        <a:xfrm flipV="1">
          <a:off x="9639300" y="16731757"/>
          <a:ext cx="838200" cy="1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114449</xdr:rowOff>
    </xdr:from>
    <xdr:to>
      <xdr:col>14</xdr:col>
      <xdr:colOff>28575</xdr:colOff>
      <xdr:row>98</xdr:row>
      <xdr:rowOff>116562</xdr:rowOff>
    </xdr:to>
    <xdr:cxnSp macro="">
      <xdr:nvCxnSpPr>
        <xdr:cNvPr id="451" name="直線コネクタ 450"/>
        <xdr:cNvCxnSpPr/>
      </xdr:nvCxnSpPr>
      <xdr:spPr>
        <a:xfrm>
          <a:off x="8750300" y="16916549"/>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5" name="テキスト ボックス 454"/>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50307</xdr:rowOff>
    </xdr:from>
    <xdr:to>
      <xdr:col>15</xdr:col>
      <xdr:colOff>231775</xdr:colOff>
      <xdr:row>97</xdr:row>
      <xdr:rowOff>151907</xdr:rowOff>
    </xdr:to>
    <xdr:sp macro="" textlink="">
      <xdr:nvSpPr>
        <xdr:cNvPr id="461" name="円/楕円 460"/>
        <xdr:cNvSpPr/>
      </xdr:nvSpPr>
      <xdr:spPr>
        <a:xfrm>
          <a:off x="10426700" y="166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73184</xdr:rowOff>
    </xdr:from>
    <xdr:ext cx="534377" cy="259045"/>
    <xdr:sp macro="" textlink="">
      <xdr:nvSpPr>
        <xdr:cNvPr id="462" name="普通建設事業費 （ うち更新整備　）該当値テキスト"/>
        <xdr:cNvSpPr txBox="1"/>
      </xdr:nvSpPr>
      <xdr:spPr>
        <a:xfrm>
          <a:off x="10528300" y="165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65762</xdr:rowOff>
    </xdr:from>
    <xdr:to>
      <xdr:col>14</xdr:col>
      <xdr:colOff>79375</xdr:colOff>
      <xdr:row>98</xdr:row>
      <xdr:rowOff>167362</xdr:rowOff>
    </xdr:to>
    <xdr:sp macro="" textlink="">
      <xdr:nvSpPr>
        <xdr:cNvPr id="463" name="円/楕円 462"/>
        <xdr:cNvSpPr/>
      </xdr:nvSpPr>
      <xdr:spPr>
        <a:xfrm>
          <a:off x="9588500" y="16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158489</xdr:rowOff>
    </xdr:from>
    <xdr:ext cx="469744" cy="259045"/>
    <xdr:sp macro="" textlink="">
      <xdr:nvSpPr>
        <xdr:cNvPr id="464" name="テキスト ボックス 463"/>
        <xdr:cNvSpPr txBox="1"/>
      </xdr:nvSpPr>
      <xdr:spPr>
        <a:xfrm>
          <a:off x="9404427" y="169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63649</xdr:rowOff>
    </xdr:from>
    <xdr:to>
      <xdr:col>12</xdr:col>
      <xdr:colOff>561975</xdr:colOff>
      <xdr:row>98</xdr:row>
      <xdr:rowOff>165249</xdr:rowOff>
    </xdr:to>
    <xdr:sp macro="" textlink="">
      <xdr:nvSpPr>
        <xdr:cNvPr id="465" name="円/楕円 464"/>
        <xdr:cNvSpPr/>
      </xdr:nvSpPr>
      <xdr:spPr>
        <a:xfrm>
          <a:off x="8699500" y="16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156376</xdr:rowOff>
    </xdr:from>
    <xdr:ext cx="469744" cy="259045"/>
    <xdr:sp macro="" textlink="">
      <xdr:nvSpPr>
        <xdr:cNvPr id="466" name="テキスト ボックス 465"/>
        <xdr:cNvSpPr txBox="1"/>
      </xdr:nvSpPr>
      <xdr:spPr>
        <a:xfrm>
          <a:off x="8515427" y="16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129882</xdr:rowOff>
    </xdr:from>
    <xdr:to>
      <xdr:col>23</xdr:col>
      <xdr:colOff>517525</xdr:colOff>
      <xdr:row>38</xdr:row>
      <xdr:rowOff>139016</xdr:rowOff>
    </xdr:to>
    <xdr:cxnSp macro="">
      <xdr:nvCxnSpPr>
        <xdr:cNvPr id="493" name="直線コネクタ 492"/>
        <xdr:cNvCxnSpPr/>
      </xdr:nvCxnSpPr>
      <xdr:spPr>
        <a:xfrm flipV="1">
          <a:off x="15481300" y="6644982"/>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114783</xdr:rowOff>
    </xdr:from>
    <xdr:to>
      <xdr:col>22</xdr:col>
      <xdr:colOff>365125</xdr:colOff>
      <xdr:row>38</xdr:row>
      <xdr:rowOff>139016</xdr:rowOff>
    </xdr:to>
    <xdr:cxnSp macro="">
      <xdr:nvCxnSpPr>
        <xdr:cNvPr id="496" name="直線コネクタ 495"/>
        <xdr:cNvCxnSpPr/>
      </xdr:nvCxnSpPr>
      <xdr:spPr>
        <a:xfrm>
          <a:off x="14592300" y="6629883"/>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44538</xdr:rowOff>
    </xdr:from>
    <xdr:to>
      <xdr:col>21</xdr:col>
      <xdr:colOff>161925</xdr:colOff>
      <xdr:row>38</xdr:row>
      <xdr:rowOff>114783</xdr:rowOff>
    </xdr:to>
    <xdr:cxnSp macro="">
      <xdr:nvCxnSpPr>
        <xdr:cNvPr id="499" name="直線コネクタ 498"/>
        <xdr:cNvCxnSpPr/>
      </xdr:nvCxnSpPr>
      <xdr:spPr>
        <a:xfrm>
          <a:off x="13703300" y="6559638"/>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166884</xdr:rowOff>
    </xdr:from>
    <xdr:ext cx="469744" cy="259045"/>
    <xdr:sp macro="" textlink="">
      <xdr:nvSpPr>
        <xdr:cNvPr id="501" name="テキスト ボックス 500"/>
        <xdr:cNvSpPr txBox="1"/>
      </xdr:nvSpPr>
      <xdr:spPr>
        <a:xfrm>
          <a:off x="14357427" y="66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44538</xdr:rowOff>
    </xdr:from>
    <xdr:to>
      <xdr:col>19</xdr:col>
      <xdr:colOff>644525</xdr:colOff>
      <xdr:row>38</xdr:row>
      <xdr:rowOff>97261</xdr:rowOff>
    </xdr:to>
    <xdr:cxnSp macro="">
      <xdr:nvCxnSpPr>
        <xdr:cNvPr id="502" name="直線コネクタ 501"/>
        <xdr:cNvCxnSpPr/>
      </xdr:nvCxnSpPr>
      <xdr:spPr>
        <a:xfrm flipV="1">
          <a:off x="12814300" y="6559638"/>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166914</xdr:rowOff>
    </xdr:from>
    <xdr:ext cx="469744" cy="259045"/>
    <xdr:sp macro="" textlink="">
      <xdr:nvSpPr>
        <xdr:cNvPr id="504" name="テキスト ボックス 503"/>
        <xdr:cNvSpPr txBox="1"/>
      </xdr:nvSpPr>
      <xdr:spPr>
        <a:xfrm>
          <a:off x="13468427" y="66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79082</xdr:rowOff>
    </xdr:from>
    <xdr:to>
      <xdr:col>23</xdr:col>
      <xdr:colOff>568325</xdr:colOff>
      <xdr:row>39</xdr:row>
      <xdr:rowOff>9232</xdr:rowOff>
    </xdr:to>
    <xdr:sp macro="" textlink="">
      <xdr:nvSpPr>
        <xdr:cNvPr id="512" name="円/楕円 511"/>
        <xdr:cNvSpPr/>
      </xdr:nvSpPr>
      <xdr:spPr>
        <a:xfrm>
          <a:off x="16268700" y="65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88216</xdr:rowOff>
    </xdr:from>
    <xdr:to>
      <xdr:col>22</xdr:col>
      <xdr:colOff>415925</xdr:colOff>
      <xdr:row>39</xdr:row>
      <xdr:rowOff>18366</xdr:rowOff>
    </xdr:to>
    <xdr:sp macro="" textlink="">
      <xdr:nvSpPr>
        <xdr:cNvPr id="514" name="円/楕円 513"/>
        <xdr:cNvSpPr/>
      </xdr:nvSpPr>
      <xdr:spPr>
        <a:xfrm>
          <a:off x="15430500" y="66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9493</xdr:rowOff>
    </xdr:from>
    <xdr:ext cx="378565" cy="259045"/>
    <xdr:sp macro="" textlink="">
      <xdr:nvSpPr>
        <xdr:cNvPr id="515" name="テキスト ボックス 514"/>
        <xdr:cNvSpPr txBox="1"/>
      </xdr:nvSpPr>
      <xdr:spPr>
        <a:xfrm>
          <a:off x="15292017" y="66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63983</xdr:rowOff>
    </xdr:from>
    <xdr:to>
      <xdr:col>21</xdr:col>
      <xdr:colOff>212725</xdr:colOff>
      <xdr:row>38</xdr:row>
      <xdr:rowOff>165583</xdr:rowOff>
    </xdr:to>
    <xdr:sp macro="" textlink="">
      <xdr:nvSpPr>
        <xdr:cNvPr id="516" name="円/楕円 515"/>
        <xdr:cNvSpPr/>
      </xdr:nvSpPr>
      <xdr:spPr>
        <a:xfrm>
          <a:off x="14541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10660</xdr:rowOff>
    </xdr:from>
    <xdr:ext cx="534377" cy="259045"/>
    <xdr:sp macro="" textlink="">
      <xdr:nvSpPr>
        <xdr:cNvPr id="517" name="テキスト ボックス 516"/>
        <xdr:cNvSpPr txBox="1"/>
      </xdr:nvSpPr>
      <xdr:spPr>
        <a:xfrm>
          <a:off x="14325111" y="63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165188</xdr:rowOff>
    </xdr:from>
    <xdr:to>
      <xdr:col>20</xdr:col>
      <xdr:colOff>9525</xdr:colOff>
      <xdr:row>38</xdr:row>
      <xdr:rowOff>95338</xdr:rowOff>
    </xdr:to>
    <xdr:sp macro="" textlink="">
      <xdr:nvSpPr>
        <xdr:cNvPr id="518" name="円/楕円 517"/>
        <xdr:cNvSpPr/>
      </xdr:nvSpPr>
      <xdr:spPr>
        <a:xfrm>
          <a:off x="13652500" y="65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111865</xdr:rowOff>
    </xdr:from>
    <xdr:ext cx="534377" cy="259045"/>
    <xdr:sp macro="" textlink="">
      <xdr:nvSpPr>
        <xdr:cNvPr id="519" name="テキスト ボックス 518"/>
        <xdr:cNvSpPr txBox="1"/>
      </xdr:nvSpPr>
      <xdr:spPr>
        <a:xfrm>
          <a:off x="13436111" y="62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46461</xdr:rowOff>
    </xdr:from>
    <xdr:to>
      <xdr:col>18</xdr:col>
      <xdr:colOff>492125</xdr:colOff>
      <xdr:row>38</xdr:row>
      <xdr:rowOff>148061</xdr:rowOff>
    </xdr:to>
    <xdr:sp macro="" textlink="">
      <xdr:nvSpPr>
        <xdr:cNvPr id="520" name="円/楕円 519"/>
        <xdr:cNvSpPr/>
      </xdr:nvSpPr>
      <xdr:spPr>
        <a:xfrm>
          <a:off x="12763500" y="6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139188</xdr:rowOff>
    </xdr:from>
    <xdr:ext cx="534377" cy="259045"/>
    <xdr:sp macro="" textlink="">
      <xdr:nvSpPr>
        <xdr:cNvPr id="521" name="テキスト ボックス 520"/>
        <xdr:cNvSpPr txBox="1"/>
      </xdr:nvSpPr>
      <xdr:spPr>
        <a:xfrm>
          <a:off x="12547111" y="66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23556</xdr:rowOff>
    </xdr:from>
    <xdr:to>
      <xdr:col>23</xdr:col>
      <xdr:colOff>517525</xdr:colOff>
      <xdr:row>73</xdr:row>
      <xdr:rowOff>123561</xdr:rowOff>
    </xdr:to>
    <xdr:cxnSp macro="">
      <xdr:nvCxnSpPr>
        <xdr:cNvPr id="599" name="直線コネクタ 598"/>
        <xdr:cNvCxnSpPr/>
      </xdr:nvCxnSpPr>
      <xdr:spPr>
        <a:xfrm>
          <a:off x="15481300" y="12539406"/>
          <a:ext cx="8382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8674</xdr:rowOff>
    </xdr:from>
    <xdr:to>
      <xdr:col>22</xdr:col>
      <xdr:colOff>365125</xdr:colOff>
      <xdr:row>73</xdr:row>
      <xdr:rowOff>23556</xdr:rowOff>
    </xdr:to>
    <xdr:cxnSp macro="">
      <xdr:nvCxnSpPr>
        <xdr:cNvPr id="602" name="直線コネクタ 601"/>
        <xdr:cNvCxnSpPr/>
      </xdr:nvCxnSpPr>
      <xdr:spPr>
        <a:xfrm>
          <a:off x="14592300" y="1252452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108885</xdr:rowOff>
    </xdr:from>
    <xdr:to>
      <xdr:col>21</xdr:col>
      <xdr:colOff>161925</xdr:colOff>
      <xdr:row>73</xdr:row>
      <xdr:rowOff>8674</xdr:rowOff>
    </xdr:to>
    <xdr:cxnSp macro="">
      <xdr:nvCxnSpPr>
        <xdr:cNvPr id="605" name="直線コネクタ 604"/>
        <xdr:cNvCxnSpPr/>
      </xdr:nvCxnSpPr>
      <xdr:spPr>
        <a:xfrm>
          <a:off x="13703300" y="12453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67828</xdr:rowOff>
    </xdr:from>
    <xdr:to>
      <xdr:col>19</xdr:col>
      <xdr:colOff>644525</xdr:colOff>
      <xdr:row>72</xdr:row>
      <xdr:rowOff>108885</xdr:rowOff>
    </xdr:to>
    <xdr:cxnSp macro="">
      <xdr:nvCxnSpPr>
        <xdr:cNvPr id="608" name="直線コネクタ 607"/>
        <xdr:cNvCxnSpPr/>
      </xdr:nvCxnSpPr>
      <xdr:spPr>
        <a:xfrm>
          <a:off x="12814300" y="1241222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43431</xdr:rowOff>
    </xdr:from>
    <xdr:ext cx="534377" cy="259045"/>
    <xdr:sp macro="" textlink="">
      <xdr:nvSpPr>
        <xdr:cNvPr id="610" name="テキスト ボックス 609"/>
        <xdr:cNvSpPr txBox="1"/>
      </xdr:nvSpPr>
      <xdr:spPr>
        <a:xfrm>
          <a:off x="13436111" y="13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35490</xdr:rowOff>
    </xdr:from>
    <xdr:ext cx="534377" cy="259045"/>
    <xdr:sp macro="" textlink="">
      <xdr:nvSpPr>
        <xdr:cNvPr id="612" name="テキスト ボックス 611"/>
        <xdr:cNvSpPr txBox="1"/>
      </xdr:nvSpPr>
      <xdr:spPr>
        <a:xfrm>
          <a:off x="12547111" y="132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72761</xdr:rowOff>
    </xdr:from>
    <xdr:to>
      <xdr:col>23</xdr:col>
      <xdr:colOff>568325</xdr:colOff>
      <xdr:row>74</xdr:row>
      <xdr:rowOff>2911</xdr:rowOff>
    </xdr:to>
    <xdr:sp macro="" textlink="">
      <xdr:nvSpPr>
        <xdr:cNvPr id="618" name="円/楕円 617"/>
        <xdr:cNvSpPr/>
      </xdr:nvSpPr>
      <xdr:spPr>
        <a:xfrm>
          <a:off x="16268700" y="12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95638</xdr:rowOff>
    </xdr:from>
    <xdr:ext cx="599010" cy="259045"/>
    <xdr:sp macro="" textlink="">
      <xdr:nvSpPr>
        <xdr:cNvPr id="619" name="公債費該当値テキスト"/>
        <xdr:cNvSpPr txBox="1"/>
      </xdr:nvSpPr>
      <xdr:spPr>
        <a:xfrm>
          <a:off x="16370300" y="12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144206</xdr:rowOff>
    </xdr:from>
    <xdr:to>
      <xdr:col>22</xdr:col>
      <xdr:colOff>415925</xdr:colOff>
      <xdr:row>73</xdr:row>
      <xdr:rowOff>74356</xdr:rowOff>
    </xdr:to>
    <xdr:sp macro="" textlink="">
      <xdr:nvSpPr>
        <xdr:cNvPr id="620" name="円/楕円 619"/>
        <xdr:cNvSpPr/>
      </xdr:nvSpPr>
      <xdr:spPr>
        <a:xfrm>
          <a:off x="15430500" y="12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90883</xdr:rowOff>
    </xdr:from>
    <xdr:ext cx="599010" cy="259045"/>
    <xdr:sp macro="" textlink="">
      <xdr:nvSpPr>
        <xdr:cNvPr id="621" name="テキスト ボックス 620"/>
        <xdr:cNvSpPr txBox="1"/>
      </xdr:nvSpPr>
      <xdr:spPr>
        <a:xfrm>
          <a:off x="15181794" y="122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129324</xdr:rowOff>
    </xdr:from>
    <xdr:to>
      <xdr:col>21</xdr:col>
      <xdr:colOff>212725</xdr:colOff>
      <xdr:row>73</xdr:row>
      <xdr:rowOff>59474</xdr:rowOff>
    </xdr:to>
    <xdr:sp macro="" textlink="">
      <xdr:nvSpPr>
        <xdr:cNvPr id="622" name="円/楕円 621"/>
        <xdr:cNvSpPr/>
      </xdr:nvSpPr>
      <xdr:spPr>
        <a:xfrm>
          <a:off x="14541500" y="124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76001</xdr:rowOff>
    </xdr:from>
    <xdr:ext cx="599010" cy="259045"/>
    <xdr:sp macro="" textlink="">
      <xdr:nvSpPr>
        <xdr:cNvPr id="623" name="テキスト ボックス 622"/>
        <xdr:cNvSpPr txBox="1"/>
      </xdr:nvSpPr>
      <xdr:spPr>
        <a:xfrm>
          <a:off x="14292794" y="122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58085</xdr:rowOff>
    </xdr:from>
    <xdr:to>
      <xdr:col>20</xdr:col>
      <xdr:colOff>9525</xdr:colOff>
      <xdr:row>72</xdr:row>
      <xdr:rowOff>159685</xdr:rowOff>
    </xdr:to>
    <xdr:sp macro="" textlink="">
      <xdr:nvSpPr>
        <xdr:cNvPr id="624" name="円/楕円 623"/>
        <xdr:cNvSpPr/>
      </xdr:nvSpPr>
      <xdr:spPr>
        <a:xfrm>
          <a:off x="13652500" y="124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4762</xdr:rowOff>
    </xdr:from>
    <xdr:ext cx="599010" cy="259045"/>
    <xdr:sp macro="" textlink="">
      <xdr:nvSpPr>
        <xdr:cNvPr id="625" name="テキスト ボックス 624"/>
        <xdr:cNvSpPr txBox="1"/>
      </xdr:nvSpPr>
      <xdr:spPr>
        <a:xfrm>
          <a:off x="13403794" y="1217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17028</xdr:rowOff>
    </xdr:from>
    <xdr:to>
      <xdr:col>18</xdr:col>
      <xdr:colOff>492125</xdr:colOff>
      <xdr:row>72</xdr:row>
      <xdr:rowOff>118628</xdr:rowOff>
    </xdr:to>
    <xdr:sp macro="" textlink="">
      <xdr:nvSpPr>
        <xdr:cNvPr id="626" name="円/楕円 625"/>
        <xdr:cNvSpPr/>
      </xdr:nvSpPr>
      <xdr:spPr>
        <a:xfrm>
          <a:off x="12763500" y="123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135155</xdr:rowOff>
    </xdr:from>
    <xdr:ext cx="599010" cy="259045"/>
    <xdr:sp macro="" textlink="">
      <xdr:nvSpPr>
        <xdr:cNvPr id="627" name="テキスト ボックス 626"/>
        <xdr:cNvSpPr txBox="1"/>
      </xdr:nvSpPr>
      <xdr:spPr>
        <a:xfrm>
          <a:off x="12514794" y="1213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54394</xdr:rowOff>
    </xdr:from>
    <xdr:to>
      <xdr:col>23</xdr:col>
      <xdr:colOff>517525</xdr:colOff>
      <xdr:row>99</xdr:row>
      <xdr:rowOff>65714</xdr:rowOff>
    </xdr:to>
    <xdr:cxnSp macro="">
      <xdr:nvCxnSpPr>
        <xdr:cNvPr id="658" name="直線コネクタ 657"/>
        <xdr:cNvCxnSpPr/>
      </xdr:nvCxnSpPr>
      <xdr:spPr>
        <a:xfrm flipV="1">
          <a:off x="15481300" y="17027944"/>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54435</xdr:rowOff>
    </xdr:from>
    <xdr:to>
      <xdr:col>22</xdr:col>
      <xdr:colOff>365125</xdr:colOff>
      <xdr:row>99</xdr:row>
      <xdr:rowOff>65714</xdr:rowOff>
    </xdr:to>
    <xdr:cxnSp macro="">
      <xdr:nvCxnSpPr>
        <xdr:cNvPr id="661" name="直線コネクタ 660"/>
        <xdr:cNvCxnSpPr/>
      </xdr:nvCxnSpPr>
      <xdr:spPr>
        <a:xfrm>
          <a:off x="14592300" y="17027985"/>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54435</xdr:rowOff>
    </xdr:from>
    <xdr:to>
      <xdr:col>21</xdr:col>
      <xdr:colOff>161925</xdr:colOff>
      <xdr:row>99</xdr:row>
      <xdr:rowOff>60709</xdr:rowOff>
    </xdr:to>
    <xdr:cxnSp macro="">
      <xdr:nvCxnSpPr>
        <xdr:cNvPr id="664" name="直線コネクタ 663"/>
        <xdr:cNvCxnSpPr/>
      </xdr:nvCxnSpPr>
      <xdr:spPr>
        <a:xfrm flipV="1">
          <a:off x="13703300" y="1702798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60709</xdr:rowOff>
    </xdr:from>
    <xdr:to>
      <xdr:col>19</xdr:col>
      <xdr:colOff>644525</xdr:colOff>
      <xdr:row>99</xdr:row>
      <xdr:rowOff>63993</xdr:rowOff>
    </xdr:to>
    <xdr:cxnSp macro="">
      <xdr:nvCxnSpPr>
        <xdr:cNvPr id="667" name="直線コネクタ 666"/>
        <xdr:cNvCxnSpPr/>
      </xdr:nvCxnSpPr>
      <xdr:spPr>
        <a:xfrm flipV="1">
          <a:off x="12814300" y="17034259"/>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3594</xdr:rowOff>
    </xdr:from>
    <xdr:to>
      <xdr:col>23</xdr:col>
      <xdr:colOff>568325</xdr:colOff>
      <xdr:row>99</xdr:row>
      <xdr:rowOff>105194</xdr:rowOff>
    </xdr:to>
    <xdr:sp macro="" textlink="">
      <xdr:nvSpPr>
        <xdr:cNvPr id="677" name="円/楕円 676"/>
        <xdr:cNvSpPr/>
      </xdr:nvSpPr>
      <xdr:spPr>
        <a:xfrm>
          <a:off x="16268700" y="169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134421</xdr:rowOff>
    </xdr:from>
    <xdr:ext cx="534377" cy="259045"/>
    <xdr:sp macro="" textlink="">
      <xdr:nvSpPr>
        <xdr:cNvPr id="678" name="積立金該当値テキスト"/>
        <xdr:cNvSpPr txBox="1"/>
      </xdr:nvSpPr>
      <xdr:spPr>
        <a:xfrm>
          <a:off x="16370300"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14914</xdr:rowOff>
    </xdr:from>
    <xdr:to>
      <xdr:col>22</xdr:col>
      <xdr:colOff>415925</xdr:colOff>
      <xdr:row>99</xdr:row>
      <xdr:rowOff>116514</xdr:rowOff>
    </xdr:to>
    <xdr:sp macro="" textlink="">
      <xdr:nvSpPr>
        <xdr:cNvPr id="679" name="円/楕円 678"/>
        <xdr:cNvSpPr/>
      </xdr:nvSpPr>
      <xdr:spPr>
        <a:xfrm>
          <a:off x="15430500" y="169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107641</xdr:rowOff>
    </xdr:from>
    <xdr:ext cx="534377" cy="259045"/>
    <xdr:sp macro="" textlink="">
      <xdr:nvSpPr>
        <xdr:cNvPr id="680" name="テキスト ボックス 679"/>
        <xdr:cNvSpPr txBox="1"/>
      </xdr:nvSpPr>
      <xdr:spPr>
        <a:xfrm>
          <a:off x="15214111" y="170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3635</xdr:rowOff>
    </xdr:from>
    <xdr:to>
      <xdr:col>21</xdr:col>
      <xdr:colOff>212725</xdr:colOff>
      <xdr:row>99</xdr:row>
      <xdr:rowOff>105235</xdr:rowOff>
    </xdr:to>
    <xdr:sp macro="" textlink="">
      <xdr:nvSpPr>
        <xdr:cNvPr id="681" name="円/楕円 680"/>
        <xdr:cNvSpPr/>
      </xdr:nvSpPr>
      <xdr:spPr>
        <a:xfrm>
          <a:off x="14541500" y="169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121762</xdr:rowOff>
    </xdr:from>
    <xdr:ext cx="534377" cy="259045"/>
    <xdr:sp macro="" textlink="">
      <xdr:nvSpPr>
        <xdr:cNvPr id="682" name="テキスト ボックス 681"/>
        <xdr:cNvSpPr txBox="1"/>
      </xdr:nvSpPr>
      <xdr:spPr>
        <a:xfrm>
          <a:off x="14325111" y="167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9909</xdr:rowOff>
    </xdr:from>
    <xdr:to>
      <xdr:col>20</xdr:col>
      <xdr:colOff>9525</xdr:colOff>
      <xdr:row>99</xdr:row>
      <xdr:rowOff>111509</xdr:rowOff>
    </xdr:to>
    <xdr:sp macro="" textlink="">
      <xdr:nvSpPr>
        <xdr:cNvPr id="683" name="円/楕円 682"/>
        <xdr:cNvSpPr/>
      </xdr:nvSpPr>
      <xdr:spPr>
        <a:xfrm>
          <a:off x="13652500" y="169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128036</xdr:rowOff>
    </xdr:from>
    <xdr:ext cx="534377" cy="259045"/>
    <xdr:sp macro="" textlink="">
      <xdr:nvSpPr>
        <xdr:cNvPr id="684" name="テキスト ボックス 683"/>
        <xdr:cNvSpPr txBox="1"/>
      </xdr:nvSpPr>
      <xdr:spPr>
        <a:xfrm>
          <a:off x="13436111" y="167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13193</xdr:rowOff>
    </xdr:from>
    <xdr:to>
      <xdr:col>18</xdr:col>
      <xdr:colOff>492125</xdr:colOff>
      <xdr:row>99</xdr:row>
      <xdr:rowOff>114793</xdr:rowOff>
    </xdr:to>
    <xdr:sp macro="" textlink="">
      <xdr:nvSpPr>
        <xdr:cNvPr id="685" name="円/楕円 684"/>
        <xdr:cNvSpPr/>
      </xdr:nvSpPr>
      <xdr:spPr>
        <a:xfrm>
          <a:off x="12763500" y="169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105920</xdr:rowOff>
    </xdr:from>
    <xdr:ext cx="534377" cy="259045"/>
    <xdr:sp macro="" textlink="">
      <xdr:nvSpPr>
        <xdr:cNvPr id="686" name="テキスト ボックス 685"/>
        <xdr:cNvSpPr txBox="1"/>
      </xdr:nvSpPr>
      <xdr:spPr>
        <a:xfrm>
          <a:off x="12547111" y="1707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32524</xdr:rowOff>
    </xdr:from>
    <xdr:to>
      <xdr:col>32</xdr:col>
      <xdr:colOff>187325</xdr:colOff>
      <xdr:row>39</xdr:row>
      <xdr:rowOff>38735</xdr:rowOff>
    </xdr:to>
    <xdr:cxnSp macro="">
      <xdr:nvCxnSpPr>
        <xdr:cNvPr id="715" name="直線コネクタ 714"/>
        <xdr:cNvCxnSpPr/>
      </xdr:nvCxnSpPr>
      <xdr:spPr>
        <a:xfrm>
          <a:off x="21323300" y="6719074"/>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32524</xdr:rowOff>
    </xdr:from>
    <xdr:to>
      <xdr:col>31</xdr:col>
      <xdr:colOff>34925</xdr:colOff>
      <xdr:row>39</xdr:row>
      <xdr:rowOff>39154</xdr:rowOff>
    </xdr:to>
    <xdr:cxnSp macro="">
      <xdr:nvCxnSpPr>
        <xdr:cNvPr id="718" name="直線コネクタ 717"/>
        <xdr:cNvCxnSpPr/>
      </xdr:nvCxnSpPr>
      <xdr:spPr>
        <a:xfrm flipV="1">
          <a:off x="20434300" y="6719074"/>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39154</xdr:rowOff>
    </xdr:from>
    <xdr:to>
      <xdr:col>29</xdr:col>
      <xdr:colOff>517525</xdr:colOff>
      <xdr:row>39</xdr:row>
      <xdr:rowOff>39650</xdr:rowOff>
    </xdr:to>
    <xdr:cxnSp macro="">
      <xdr:nvCxnSpPr>
        <xdr:cNvPr id="721" name="直線コネクタ 720"/>
        <xdr:cNvCxnSpPr/>
      </xdr:nvCxnSpPr>
      <xdr:spPr>
        <a:xfrm flipV="1">
          <a:off x="19545300" y="672570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39650</xdr:rowOff>
    </xdr:from>
    <xdr:to>
      <xdr:col>28</xdr:col>
      <xdr:colOff>314325</xdr:colOff>
      <xdr:row>39</xdr:row>
      <xdr:rowOff>40107</xdr:rowOff>
    </xdr:to>
    <xdr:cxnSp macro="">
      <xdr:nvCxnSpPr>
        <xdr:cNvPr id="724" name="直線コネクタ 723"/>
        <xdr:cNvCxnSpPr/>
      </xdr:nvCxnSpPr>
      <xdr:spPr>
        <a:xfrm flipV="1">
          <a:off x="18656300" y="67262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46169</xdr:rowOff>
    </xdr:from>
    <xdr:ext cx="469744" cy="259045"/>
    <xdr:sp macro="" textlink="">
      <xdr:nvSpPr>
        <xdr:cNvPr id="728" name="テキスト ボックス 727"/>
        <xdr:cNvSpPr txBox="1"/>
      </xdr:nvSpPr>
      <xdr:spPr>
        <a:xfrm>
          <a:off x="18421427" y="63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159385</xdr:rowOff>
    </xdr:from>
    <xdr:to>
      <xdr:col>32</xdr:col>
      <xdr:colOff>238125</xdr:colOff>
      <xdr:row>39</xdr:row>
      <xdr:rowOff>89535</xdr:rowOff>
    </xdr:to>
    <xdr:sp macro="" textlink="">
      <xdr:nvSpPr>
        <xdr:cNvPr id="734" name="円/楕円 733"/>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74312</xdr:rowOff>
    </xdr:from>
    <xdr:ext cx="378565" cy="259045"/>
    <xdr:sp macro="" textlink="">
      <xdr:nvSpPr>
        <xdr:cNvPr id="735" name="投資及び出資金該当値テキスト"/>
        <xdr:cNvSpPr txBox="1"/>
      </xdr:nvSpPr>
      <xdr:spPr>
        <a:xfrm>
          <a:off x="22212300" y="65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153174</xdr:rowOff>
    </xdr:from>
    <xdr:to>
      <xdr:col>31</xdr:col>
      <xdr:colOff>85725</xdr:colOff>
      <xdr:row>39</xdr:row>
      <xdr:rowOff>83324</xdr:rowOff>
    </xdr:to>
    <xdr:sp macro="" textlink="">
      <xdr:nvSpPr>
        <xdr:cNvPr id="736" name="円/楕円 735"/>
        <xdr:cNvSpPr/>
      </xdr:nvSpPr>
      <xdr:spPr>
        <a:xfrm>
          <a:off x="21272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74451</xdr:rowOff>
    </xdr:from>
    <xdr:ext cx="378565" cy="259045"/>
    <xdr:sp macro="" textlink="">
      <xdr:nvSpPr>
        <xdr:cNvPr id="737" name="テキスト ボックス 736"/>
        <xdr:cNvSpPr txBox="1"/>
      </xdr:nvSpPr>
      <xdr:spPr>
        <a:xfrm>
          <a:off x="21134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159804</xdr:rowOff>
    </xdr:from>
    <xdr:to>
      <xdr:col>29</xdr:col>
      <xdr:colOff>568325</xdr:colOff>
      <xdr:row>39</xdr:row>
      <xdr:rowOff>89954</xdr:rowOff>
    </xdr:to>
    <xdr:sp macro="" textlink="">
      <xdr:nvSpPr>
        <xdr:cNvPr id="738" name="円/楕円 737"/>
        <xdr:cNvSpPr/>
      </xdr:nvSpPr>
      <xdr:spPr>
        <a:xfrm>
          <a:off x="20383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81081</xdr:rowOff>
    </xdr:from>
    <xdr:ext cx="378565" cy="259045"/>
    <xdr:sp macro="" textlink="">
      <xdr:nvSpPr>
        <xdr:cNvPr id="739" name="テキスト ボックス 738"/>
        <xdr:cNvSpPr txBox="1"/>
      </xdr:nvSpPr>
      <xdr:spPr>
        <a:xfrm>
          <a:off x="20245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160300</xdr:rowOff>
    </xdr:from>
    <xdr:to>
      <xdr:col>28</xdr:col>
      <xdr:colOff>365125</xdr:colOff>
      <xdr:row>39</xdr:row>
      <xdr:rowOff>90450</xdr:rowOff>
    </xdr:to>
    <xdr:sp macro="" textlink="">
      <xdr:nvSpPr>
        <xdr:cNvPr id="740" name="円/楕円 739"/>
        <xdr:cNvSpPr/>
      </xdr:nvSpPr>
      <xdr:spPr>
        <a:xfrm>
          <a:off x="194945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81577</xdr:rowOff>
    </xdr:from>
    <xdr:ext cx="378565" cy="259045"/>
    <xdr:sp macro="" textlink="">
      <xdr:nvSpPr>
        <xdr:cNvPr id="741" name="テキスト ボックス 740"/>
        <xdr:cNvSpPr txBox="1"/>
      </xdr:nvSpPr>
      <xdr:spPr>
        <a:xfrm>
          <a:off x="19356017" y="67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160757</xdr:rowOff>
    </xdr:from>
    <xdr:to>
      <xdr:col>27</xdr:col>
      <xdr:colOff>161925</xdr:colOff>
      <xdr:row>39</xdr:row>
      <xdr:rowOff>90907</xdr:rowOff>
    </xdr:to>
    <xdr:sp macro="" textlink="">
      <xdr:nvSpPr>
        <xdr:cNvPr id="742" name="円/楕円 741"/>
        <xdr:cNvSpPr/>
      </xdr:nvSpPr>
      <xdr:spPr>
        <a:xfrm>
          <a:off x="18605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82034</xdr:rowOff>
    </xdr:from>
    <xdr:ext cx="378565" cy="259045"/>
    <xdr:sp macro="" textlink="">
      <xdr:nvSpPr>
        <xdr:cNvPr id="743" name="テキスト ボックス 742"/>
        <xdr:cNvSpPr txBox="1"/>
      </xdr:nvSpPr>
      <xdr:spPr>
        <a:xfrm>
          <a:off x="18467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61747</xdr:rowOff>
    </xdr:from>
    <xdr:to>
      <xdr:col>32</xdr:col>
      <xdr:colOff>187325</xdr:colOff>
      <xdr:row>59</xdr:row>
      <xdr:rowOff>62368</xdr:rowOff>
    </xdr:to>
    <xdr:cxnSp macro="">
      <xdr:nvCxnSpPr>
        <xdr:cNvPr id="774" name="直線コネクタ 773"/>
        <xdr:cNvCxnSpPr/>
      </xdr:nvCxnSpPr>
      <xdr:spPr>
        <a:xfrm flipV="1">
          <a:off x="21323300" y="10177297"/>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62368</xdr:rowOff>
    </xdr:from>
    <xdr:to>
      <xdr:col>31</xdr:col>
      <xdr:colOff>34925</xdr:colOff>
      <xdr:row>59</xdr:row>
      <xdr:rowOff>63021</xdr:rowOff>
    </xdr:to>
    <xdr:cxnSp macro="">
      <xdr:nvCxnSpPr>
        <xdr:cNvPr id="777" name="直線コネクタ 776"/>
        <xdr:cNvCxnSpPr/>
      </xdr:nvCxnSpPr>
      <xdr:spPr>
        <a:xfrm flipV="1">
          <a:off x="20434300" y="1017791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63021</xdr:rowOff>
    </xdr:from>
    <xdr:to>
      <xdr:col>29</xdr:col>
      <xdr:colOff>517525</xdr:colOff>
      <xdr:row>59</xdr:row>
      <xdr:rowOff>63446</xdr:rowOff>
    </xdr:to>
    <xdr:cxnSp macro="">
      <xdr:nvCxnSpPr>
        <xdr:cNvPr id="780" name="直線コネクタ 779"/>
        <xdr:cNvCxnSpPr/>
      </xdr:nvCxnSpPr>
      <xdr:spPr>
        <a:xfrm flipV="1">
          <a:off x="19545300" y="1017857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63446</xdr:rowOff>
    </xdr:from>
    <xdr:to>
      <xdr:col>28</xdr:col>
      <xdr:colOff>314325</xdr:colOff>
      <xdr:row>59</xdr:row>
      <xdr:rowOff>63805</xdr:rowOff>
    </xdr:to>
    <xdr:cxnSp macro="">
      <xdr:nvCxnSpPr>
        <xdr:cNvPr id="783" name="直線コネクタ 782"/>
        <xdr:cNvCxnSpPr/>
      </xdr:nvCxnSpPr>
      <xdr:spPr>
        <a:xfrm flipV="1">
          <a:off x="18656300" y="1017899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10947</xdr:rowOff>
    </xdr:from>
    <xdr:to>
      <xdr:col>32</xdr:col>
      <xdr:colOff>238125</xdr:colOff>
      <xdr:row>59</xdr:row>
      <xdr:rowOff>112547</xdr:rowOff>
    </xdr:to>
    <xdr:sp macro="" textlink="">
      <xdr:nvSpPr>
        <xdr:cNvPr id="793" name="円/楕円 792"/>
        <xdr:cNvSpPr/>
      </xdr:nvSpPr>
      <xdr:spPr>
        <a:xfrm>
          <a:off x="22110700" y="101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97324</xdr:rowOff>
    </xdr:from>
    <xdr:ext cx="469744" cy="259045"/>
    <xdr:sp macro="" textlink="">
      <xdr:nvSpPr>
        <xdr:cNvPr id="794" name="貸付金該当値テキスト"/>
        <xdr:cNvSpPr txBox="1"/>
      </xdr:nvSpPr>
      <xdr:spPr>
        <a:xfrm>
          <a:off x="22212300" y="100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11568</xdr:rowOff>
    </xdr:from>
    <xdr:to>
      <xdr:col>31</xdr:col>
      <xdr:colOff>85725</xdr:colOff>
      <xdr:row>59</xdr:row>
      <xdr:rowOff>113168</xdr:rowOff>
    </xdr:to>
    <xdr:sp macro="" textlink="">
      <xdr:nvSpPr>
        <xdr:cNvPr id="795" name="円/楕円 794"/>
        <xdr:cNvSpPr/>
      </xdr:nvSpPr>
      <xdr:spPr>
        <a:xfrm>
          <a:off x="21272500" y="101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104295</xdr:rowOff>
    </xdr:from>
    <xdr:ext cx="469744" cy="259045"/>
    <xdr:sp macro="" textlink="">
      <xdr:nvSpPr>
        <xdr:cNvPr id="796" name="テキスト ボックス 795"/>
        <xdr:cNvSpPr txBox="1"/>
      </xdr:nvSpPr>
      <xdr:spPr>
        <a:xfrm>
          <a:off x="21088427" y="10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12221</xdr:rowOff>
    </xdr:from>
    <xdr:to>
      <xdr:col>29</xdr:col>
      <xdr:colOff>568325</xdr:colOff>
      <xdr:row>59</xdr:row>
      <xdr:rowOff>113821</xdr:rowOff>
    </xdr:to>
    <xdr:sp macro="" textlink="">
      <xdr:nvSpPr>
        <xdr:cNvPr id="797" name="円/楕円 796"/>
        <xdr:cNvSpPr/>
      </xdr:nvSpPr>
      <xdr:spPr>
        <a:xfrm>
          <a:off x="20383500" y="101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104948</xdr:rowOff>
    </xdr:from>
    <xdr:ext cx="469744" cy="259045"/>
    <xdr:sp macro="" textlink="">
      <xdr:nvSpPr>
        <xdr:cNvPr id="798" name="テキスト ボックス 797"/>
        <xdr:cNvSpPr txBox="1"/>
      </xdr:nvSpPr>
      <xdr:spPr>
        <a:xfrm>
          <a:off x="20199427" y="102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12646</xdr:rowOff>
    </xdr:from>
    <xdr:to>
      <xdr:col>28</xdr:col>
      <xdr:colOff>365125</xdr:colOff>
      <xdr:row>59</xdr:row>
      <xdr:rowOff>114246</xdr:rowOff>
    </xdr:to>
    <xdr:sp macro="" textlink="">
      <xdr:nvSpPr>
        <xdr:cNvPr id="799" name="円/楕円 798"/>
        <xdr:cNvSpPr/>
      </xdr:nvSpPr>
      <xdr:spPr>
        <a:xfrm>
          <a:off x="194945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105373</xdr:rowOff>
    </xdr:from>
    <xdr:ext cx="469744" cy="259045"/>
    <xdr:sp macro="" textlink="">
      <xdr:nvSpPr>
        <xdr:cNvPr id="800" name="テキスト ボックス 799"/>
        <xdr:cNvSpPr txBox="1"/>
      </xdr:nvSpPr>
      <xdr:spPr>
        <a:xfrm>
          <a:off x="19310427" y="102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13005</xdr:rowOff>
    </xdr:from>
    <xdr:to>
      <xdr:col>27</xdr:col>
      <xdr:colOff>161925</xdr:colOff>
      <xdr:row>59</xdr:row>
      <xdr:rowOff>114605</xdr:rowOff>
    </xdr:to>
    <xdr:sp macro="" textlink="">
      <xdr:nvSpPr>
        <xdr:cNvPr id="801" name="円/楕円 800"/>
        <xdr:cNvSpPr/>
      </xdr:nvSpPr>
      <xdr:spPr>
        <a:xfrm>
          <a:off x="18605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105732</xdr:rowOff>
    </xdr:from>
    <xdr:ext cx="469744" cy="259045"/>
    <xdr:sp macro="" textlink="">
      <xdr:nvSpPr>
        <xdr:cNvPr id="802" name="テキスト ボックス 801"/>
        <xdr:cNvSpPr txBox="1"/>
      </xdr:nvSpPr>
      <xdr:spPr>
        <a:xfrm>
          <a:off x="18421427" y="102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98628</xdr:rowOff>
    </xdr:from>
    <xdr:to>
      <xdr:col>32</xdr:col>
      <xdr:colOff>187325</xdr:colOff>
      <xdr:row>73</xdr:row>
      <xdr:rowOff>134569</xdr:rowOff>
    </xdr:to>
    <xdr:cxnSp macro="">
      <xdr:nvCxnSpPr>
        <xdr:cNvPr id="832" name="直線コネクタ 831"/>
        <xdr:cNvCxnSpPr/>
      </xdr:nvCxnSpPr>
      <xdr:spPr>
        <a:xfrm flipV="1">
          <a:off x="21323300" y="12614478"/>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134569</xdr:rowOff>
    </xdr:from>
    <xdr:to>
      <xdr:col>31</xdr:col>
      <xdr:colOff>34925</xdr:colOff>
      <xdr:row>74</xdr:row>
      <xdr:rowOff>102273</xdr:rowOff>
    </xdr:to>
    <xdr:cxnSp macro="">
      <xdr:nvCxnSpPr>
        <xdr:cNvPr id="835" name="直線コネクタ 834"/>
        <xdr:cNvCxnSpPr/>
      </xdr:nvCxnSpPr>
      <xdr:spPr>
        <a:xfrm flipV="1">
          <a:off x="20434300" y="12650419"/>
          <a:ext cx="889000" cy="1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80467</xdr:rowOff>
    </xdr:from>
    <xdr:to>
      <xdr:col>29</xdr:col>
      <xdr:colOff>517525</xdr:colOff>
      <xdr:row>74</xdr:row>
      <xdr:rowOff>102273</xdr:rowOff>
    </xdr:to>
    <xdr:cxnSp macro="">
      <xdr:nvCxnSpPr>
        <xdr:cNvPr id="838" name="直線コネクタ 837"/>
        <xdr:cNvCxnSpPr/>
      </xdr:nvCxnSpPr>
      <xdr:spPr>
        <a:xfrm>
          <a:off x="19545300" y="12767767"/>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90200</xdr:rowOff>
    </xdr:from>
    <xdr:ext cx="534377" cy="259045"/>
    <xdr:sp macro="" textlink="">
      <xdr:nvSpPr>
        <xdr:cNvPr id="840" name="テキスト ボックス 839"/>
        <xdr:cNvSpPr txBox="1"/>
      </xdr:nvSpPr>
      <xdr:spPr>
        <a:xfrm>
          <a:off x="20167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80467</xdr:rowOff>
    </xdr:from>
    <xdr:to>
      <xdr:col>28</xdr:col>
      <xdr:colOff>314325</xdr:colOff>
      <xdr:row>74</xdr:row>
      <xdr:rowOff>111785</xdr:rowOff>
    </xdr:to>
    <xdr:cxnSp macro="">
      <xdr:nvCxnSpPr>
        <xdr:cNvPr id="841" name="直線コネクタ 840"/>
        <xdr:cNvCxnSpPr/>
      </xdr:nvCxnSpPr>
      <xdr:spPr>
        <a:xfrm flipV="1">
          <a:off x="18656300" y="1276776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112082</xdr:rowOff>
    </xdr:from>
    <xdr:ext cx="534377" cy="259045"/>
    <xdr:sp macro="" textlink="">
      <xdr:nvSpPr>
        <xdr:cNvPr id="843" name="テキスト ボックス 842"/>
        <xdr:cNvSpPr txBox="1"/>
      </xdr:nvSpPr>
      <xdr:spPr>
        <a:xfrm>
          <a:off x="19278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114964</xdr:rowOff>
    </xdr:from>
    <xdr:ext cx="534377" cy="259045"/>
    <xdr:sp macro="" textlink="">
      <xdr:nvSpPr>
        <xdr:cNvPr id="845" name="テキスト ボックス 844"/>
        <xdr:cNvSpPr txBox="1"/>
      </xdr:nvSpPr>
      <xdr:spPr>
        <a:xfrm>
          <a:off x="18389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47828</xdr:rowOff>
    </xdr:from>
    <xdr:to>
      <xdr:col>32</xdr:col>
      <xdr:colOff>238125</xdr:colOff>
      <xdr:row>73</xdr:row>
      <xdr:rowOff>149428</xdr:rowOff>
    </xdr:to>
    <xdr:sp macro="" textlink="">
      <xdr:nvSpPr>
        <xdr:cNvPr id="851" name="円/楕円 850"/>
        <xdr:cNvSpPr/>
      </xdr:nvSpPr>
      <xdr:spPr>
        <a:xfrm>
          <a:off x="221107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70705</xdr:rowOff>
    </xdr:from>
    <xdr:ext cx="599010" cy="259045"/>
    <xdr:sp macro="" textlink="">
      <xdr:nvSpPr>
        <xdr:cNvPr id="852" name="繰出金該当値テキスト"/>
        <xdr:cNvSpPr txBox="1"/>
      </xdr:nvSpPr>
      <xdr:spPr>
        <a:xfrm>
          <a:off x="22212300" y="124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106,734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83769</xdr:rowOff>
    </xdr:from>
    <xdr:to>
      <xdr:col>31</xdr:col>
      <xdr:colOff>85725</xdr:colOff>
      <xdr:row>74</xdr:row>
      <xdr:rowOff>13919</xdr:rowOff>
    </xdr:to>
    <xdr:sp macro="" textlink="">
      <xdr:nvSpPr>
        <xdr:cNvPr id="853" name="円/楕円 852"/>
        <xdr:cNvSpPr/>
      </xdr:nvSpPr>
      <xdr:spPr>
        <a:xfrm>
          <a:off x="21272500" y="12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30446</xdr:rowOff>
    </xdr:from>
    <xdr:ext cx="599010" cy="259045"/>
    <xdr:sp macro="" textlink="">
      <xdr:nvSpPr>
        <xdr:cNvPr id="854" name="テキスト ボックス 853"/>
        <xdr:cNvSpPr txBox="1"/>
      </xdr:nvSpPr>
      <xdr:spPr>
        <a:xfrm>
          <a:off x="21023794" y="123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51473</xdr:rowOff>
    </xdr:from>
    <xdr:to>
      <xdr:col>29</xdr:col>
      <xdr:colOff>568325</xdr:colOff>
      <xdr:row>74</xdr:row>
      <xdr:rowOff>153073</xdr:rowOff>
    </xdr:to>
    <xdr:sp macro="" textlink="">
      <xdr:nvSpPr>
        <xdr:cNvPr id="855" name="円/楕円 854"/>
        <xdr:cNvSpPr/>
      </xdr:nvSpPr>
      <xdr:spPr>
        <a:xfrm>
          <a:off x="20383500" y="127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169600</xdr:rowOff>
    </xdr:from>
    <xdr:ext cx="534377" cy="259045"/>
    <xdr:sp macro="" textlink="">
      <xdr:nvSpPr>
        <xdr:cNvPr id="856" name="テキスト ボックス 855"/>
        <xdr:cNvSpPr txBox="1"/>
      </xdr:nvSpPr>
      <xdr:spPr>
        <a:xfrm>
          <a:off x="20167111" y="125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29667</xdr:rowOff>
    </xdr:from>
    <xdr:to>
      <xdr:col>28</xdr:col>
      <xdr:colOff>365125</xdr:colOff>
      <xdr:row>74</xdr:row>
      <xdr:rowOff>131267</xdr:rowOff>
    </xdr:to>
    <xdr:sp macro="" textlink="">
      <xdr:nvSpPr>
        <xdr:cNvPr id="857" name="円/楕円 856"/>
        <xdr:cNvSpPr/>
      </xdr:nvSpPr>
      <xdr:spPr>
        <a:xfrm>
          <a:off x="19494500" y="12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147794</xdr:rowOff>
    </xdr:from>
    <xdr:ext cx="534377" cy="259045"/>
    <xdr:sp macro="" textlink="">
      <xdr:nvSpPr>
        <xdr:cNvPr id="858" name="テキスト ボックス 857"/>
        <xdr:cNvSpPr txBox="1"/>
      </xdr:nvSpPr>
      <xdr:spPr>
        <a:xfrm>
          <a:off x="19278111" y="124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60985</xdr:rowOff>
    </xdr:from>
    <xdr:to>
      <xdr:col>27</xdr:col>
      <xdr:colOff>161925</xdr:colOff>
      <xdr:row>74</xdr:row>
      <xdr:rowOff>162585</xdr:rowOff>
    </xdr:to>
    <xdr:sp macro="" textlink="">
      <xdr:nvSpPr>
        <xdr:cNvPr id="859" name="円/楕円 858"/>
        <xdr:cNvSpPr/>
      </xdr:nvSpPr>
      <xdr:spPr>
        <a:xfrm>
          <a:off x="18605500" y="127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7662</xdr:rowOff>
    </xdr:from>
    <xdr:ext cx="534377" cy="259045"/>
    <xdr:sp macro="" textlink="">
      <xdr:nvSpPr>
        <xdr:cNvPr id="860" name="テキスト ボックス 859"/>
        <xdr:cNvSpPr txBox="1"/>
      </xdr:nvSpPr>
      <xdr:spPr>
        <a:xfrm>
          <a:off x="18389111" y="125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6661_&#32654;&#2168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50.4</v>
          </cell>
        </row>
        <row r="53">
          <cell r="N53">
            <v>40</v>
          </cell>
        </row>
        <row r="55">
          <cell r="G55" t="str">
            <v>類似団体内平均値</v>
          </cell>
          <cell r="N55">
            <v>20.2</v>
          </cell>
        </row>
        <row r="57">
          <cell r="N57">
            <v>55.4</v>
          </cell>
        </row>
        <row r="72">
          <cell r="K72" t="str">
            <v>H24</v>
          </cell>
          <cell r="L72" t="str">
            <v>H25</v>
          </cell>
          <cell r="M72" t="str">
            <v>H26</v>
          </cell>
          <cell r="N72" t="str">
            <v>H27</v>
          </cell>
          <cell r="O72" t="str">
            <v>H28</v>
          </cell>
        </row>
        <row r="73">
          <cell r="G73" t="str">
            <v>当該団体値</v>
          </cell>
          <cell r="K73">
            <v>92.6</v>
          </cell>
          <cell r="L73">
            <v>69.599999999999994</v>
          </cell>
          <cell r="M73">
            <v>53.9</v>
          </cell>
          <cell r="N73">
            <v>50.4</v>
          </cell>
          <cell r="O73">
            <v>40.4</v>
          </cell>
        </row>
        <row r="75">
          <cell r="K75">
            <v>16.8</v>
          </cell>
          <cell r="L75">
            <v>15.4</v>
          </cell>
          <cell r="M75">
            <v>13.6</v>
          </cell>
          <cell r="N75">
            <v>12.1</v>
          </cell>
          <cell r="O75">
            <v>11.5</v>
          </cell>
        </row>
        <row r="77">
          <cell r="G77" t="str">
            <v>類似団体内平均値</v>
          </cell>
          <cell r="K77">
            <v>49.3</v>
          </cell>
          <cell r="L77">
            <v>44.3</v>
          </cell>
          <cell r="M77">
            <v>40.299999999999997</v>
          </cell>
          <cell r="N77">
            <v>20.2</v>
          </cell>
          <cell r="O77">
            <v>38.5</v>
          </cell>
        </row>
        <row r="79">
          <cell r="K79">
            <v>11.5</v>
          </cell>
          <cell r="L79">
            <v>10.6</v>
          </cell>
          <cell r="M79">
            <v>9.8000000000000007</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552</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552</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1200" t="s">
        <v>554</v>
      </c>
      <c r="I42" s="1201"/>
      <c r="J42" s="1201"/>
      <c r="K42" s="1201"/>
      <c r="L42" s="246"/>
      <c r="M42" s="246"/>
      <c r="N42" s="246"/>
      <c r="O42" s="246"/>
    </row>
    <row r="43" spans="2:17">
      <c r="B43" s="250"/>
      <c r="C43" s="246"/>
      <c r="D43" s="246"/>
      <c r="E43" s="246"/>
      <c r="F43" s="246"/>
      <c r="G43" s="1202" t="s">
        <v>555</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556</v>
      </c>
    </row>
    <row r="50" spans="1:17">
      <c r="B50" s="250"/>
      <c r="C50" s="246"/>
      <c r="D50" s="246"/>
      <c r="E50" s="246"/>
      <c r="F50" s="246"/>
      <c r="G50" s="1212"/>
      <c r="H50" s="1213"/>
      <c r="I50" s="1213"/>
      <c r="J50" s="1214"/>
      <c r="K50" s="1215" t="s">
        <v>534</v>
      </c>
      <c r="L50" s="1215" t="s">
        <v>535</v>
      </c>
      <c r="M50" s="1215" t="s">
        <v>536</v>
      </c>
      <c r="N50" s="1215" t="s">
        <v>537</v>
      </c>
      <c r="O50" s="1215" t="s">
        <v>538</v>
      </c>
    </row>
    <row r="51" spans="1:17">
      <c r="B51" s="250"/>
      <c r="C51" s="246"/>
      <c r="D51" s="246"/>
      <c r="E51" s="246"/>
      <c r="F51" s="246"/>
      <c r="G51" s="1216" t="s">
        <v>557</v>
      </c>
      <c r="H51" s="1217"/>
      <c r="I51" s="1218" t="s">
        <v>558</v>
      </c>
      <c r="J51" s="1218"/>
      <c r="K51" s="1219"/>
      <c r="L51" s="1219"/>
      <c r="M51" s="1219"/>
      <c r="N51" s="1220">
        <v>50.4</v>
      </c>
      <c r="O51" s="1219"/>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559</v>
      </c>
      <c r="J53" s="1225"/>
      <c r="K53" s="1226"/>
      <c r="L53" s="1226"/>
      <c r="M53" s="1226"/>
      <c r="N53" s="1227">
        <v>40</v>
      </c>
      <c r="O53" s="1226"/>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560</v>
      </c>
      <c r="H55" s="1232"/>
      <c r="I55" s="1225" t="s">
        <v>558</v>
      </c>
      <c r="J55" s="1225"/>
      <c r="K55" s="1219"/>
      <c r="L55" s="1219"/>
      <c r="M55" s="1219"/>
      <c r="N55" s="1220">
        <v>20.2</v>
      </c>
      <c r="O55" s="1219"/>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559</v>
      </c>
      <c r="J57" s="1236"/>
      <c r="K57" s="1226"/>
      <c r="L57" s="1226"/>
      <c r="M57" s="1226"/>
      <c r="N57" s="1227">
        <v>55.4</v>
      </c>
      <c r="O57" s="1226"/>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1200" t="s">
        <v>554</v>
      </c>
      <c r="I64" s="1201"/>
      <c r="J64" s="1201"/>
      <c r="K64" s="1201"/>
      <c r="L64" s="246"/>
      <c r="M64" s="246"/>
      <c r="N64" s="246"/>
      <c r="O64" s="246"/>
    </row>
    <row r="65" spans="2:30">
      <c r="B65" s="250"/>
      <c r="C65" s="246"/>
      <c r="D65" s="246"/>
      <c r="E65" s="246"/>
      <c r="F65" s="246"/>
      <c r="G65" s="1202" t="s">
        <v>562</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563</v>
      </c>
      <c r="I71" s="1250"/>
      <c r="J71" s="1246"/>
      <c r="K71" s="1246"/>
      <c r="L71" s="1247"/>
      <c r="M71" s="1246"/>
      <c r="N71" s="1247"/>
      <c r="O71" s="1248"/>
    </row>
    <row r="72" spans="2:30">
      <c r="B72" s="250"/>
      <c r="C72" s="246"/>
      <c r="D72" s="246"/>
      <c r="E72" s="246"/>
      <c r="F72" s="246"/>
      <c r="G72" s="1212"/>
      <c r="H72" s="1213"/>
      <c r="I72" s="1213"/>
      <c r="J72" s="1214"/>
      <c r="K72" s="1215" t="s">
        <v>534</v>
      </c>
      <c r="L72" s="1215" t="s">
        <v>535</v>
      </c>
      <c r="M72" s="1215" t="s">
        <v>536</v>
      </c>
      <c r="N72" s="1215" t="s">
        <v>537</v>
      </c>
      <c r="O72" s="1215" t="s">
        <v>538</v>
      </c>
    </row>
    <row r="73" spans="2:30">
      <c r="B73" s="250"/>
      <c r="C73" s="246"/>
      <c r="D73" s="246"/>
      <c r="E73" s="246"/>
      <c r="F73" s="246"/>
      <c r="G73" s="1216" t="s">
        <v>557</v>
      </c>
      <c r="H73" s="1217"/>
      <c r="I73" s="1218" t="s">
        <v>558</v>
      </c>
      <c r="J73" s="1218"/>
      <c r="K73" s="1251">
        <v>92.6</v>
      </c>
      <c r="L73" s="1251">
        <v>69.599999999999994</v>
      </c>
      <c r="M73" s="1220">
        <v>53.9</v>
      </c>
      <c r="N73" s="1220">
        <v>50.4</v>
      </c>
      <c r="O73" s="1220">
        <v>40.4</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564</v>
      </c>
      <c r="J75" s="1225"/>
      <c r="K75" s="1227">
        <v>16.8</v>
      </c>
      <c r="L75" s="1227">
        <v>15.4</v>
      </c>
      <c r="M75" s="1227">
        <v>13.6</v>
      </c>
      <c r="N75" s="1227">
        <v>12.1</v>
      </c>
      <c r="O75" s="1227">
        <v>11.5</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560</v>
      </c>
      <c r="H77" s="1232"/>
      <c r="I77" s="1225" t="s">
        <v>558</v>
      </c>
      <c r="J77" s="1225"/>
      <c r="K77" s="1251">
        <v>49.3</v>
      </c>
      <c r="L77" s="1251">
        <v>44.3</v>
      </c>
      <c r="M77" s="1220">
        <v>40.299999999999997</v>
      </c>
      <c r="N77" s="1220">
        <v>20.2</v>
      </c>
      <c r="O77" s="1220">
        <v>38.5</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564</v>
      </c>
      <c r="J79" s="1236"/>
      <c r="K79" s="1253">
        <v>11.5</v>
      </c>
      <c r="L79" s="1253">
        <v>10.6</v>
      </c>
      <c r="M79" s="1253">
        <v>9.8000000000000007</v>
      </c>
      <c r="N79" s="1253">
        <v>9.3000000000000007</v>
      </c>
      <c r="O79" s="1253">
        <v>9.1999999999999993</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42" t="s">
        <v>3</v>
      </c>
      <c r="D47" s="1142"/>
      <c r="E47" s="1143"/>
      <c r="F47" s="11">
        <v>36.96</v>
      </c>
      <c r="G47" s="12">
        <v>39.54</v>
      </c>
      <c r="H47" s="12">
        <v>43.1</v>
      </c>
      <c r="I47" s="12">
        <v>43.78</v>
      </c>
      <c r="J47" s="13">
        <v>46.11</v>
      </c>
    </row>
    <row r="48" spans="2:10" ht="57.75" customHeight="1">
      <c r="B48" s="14"/>
      <c r="C48" s="1144" t="s">
        <v>4</v>
      </c>
      <c r="D48" s="1144"/>
      <c r="E48" s="1145"/>
      <c r="F48" s="15">
        <v>10.67</v>
      </c>
      <c r="G48" s="16">
        <v>11.24</v>
      </c>
      <c r="H48" s="16">
        <v>11.58</v>
      </c>
      <c r="I48" s="16">
        <v>10.47</v>
      </c>
      <c r="J48" s="17">
        <v>10.3</v>
      </c>
    </row>
    <row r="49" spans="2:10" ht="57.75" customHeight="1" thickBot="1">
      <c r="B49" s="18"/>
      <c r="C49" s="1146" t="s">
        <v>5</v>
      </c>
      <c r="D49" s="1146"/>
      <c r="E49" s="1147"/>
      <c r="F49" s="19">
        <v>6.62</v>
      </c>
      <c r="G49" s="20">
        <v>5.62</v>
      </c>
      <c r="H49" s="20">
        <v>4.78</v>
      </c>
      <c r="I49" s="20">
        <v>2.02</v>
      </c>
      <c r="J49" s="21">
        <v>0.19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54" t="s">
        <v>539</v>
      </c>
      <c r="D34" s="1154"/>
      <c r="E34" s="1155"/>
      <c r="F34" s="32" t="s">
        <v>540</v>
      </c>
      <c r="G34" s="33" t="s">
        <v>540</v>
      </c>
      <c r="H34" s="33" t="s">
        <v>541</v>
      </c>
      <c r="I34" s="33" t="s">
        <v>540</v>
      </c>
      <c r="J34" s="34" t="s">
        <v>542</v>
      </c>
      <c r="K34" s="22"/>
      <c r="L34" s="22"/>
      <c r="M34" s="22"/>
      <c r="N34" s="22"/>
      <c r="O34" s="22"/>
      <c r="P34" s="22"/>
    </row>
    <row r="35" spans="1:16" ht="39" customHeight="1">
      <c r="A35" s="22"/>
      <c r="B35" s="35"/>
      <c r="C35" s="1148" t="s">
        <v>543</v>
      </c>
      <c r="D35" s="1149"/>
      <c r="E35" s="1150"/>
      <c r="F35" s="36">
        <v>10.9</v>
      </c>
      <c r="G35" s="37">
        <v>11.25</v>
      </c>
      <c r="H35" s="37">
        <v>11.68</v>
      </c>
      <c r="I35" s="37">
        <v>10.62</v>
      </c>
      <c r="J35" s="38">
        <v>10.55</v>
      </c>
      <c r="K35" s="22"/>
      <c r="L35" s="22"/>
      <c r="M35" s="22"/>
      <c r="N35" s="22"/>
      <c r="O35" s="22"/>
      <c r="P35" s="22"/>
    </row>
    <row r="36" spans="1:16" ht="39" customHeight="1">
      <c r="A36" s="22"/>
      <c r="B36" s="35"/>
      <c r="C36" s="1148" t="s">
        <v>544</v>
      </c>
      <c r="D36" s="1149"/>
      <c r="E36" s="1150"/>
      <c r="F36" s="36">
        <v>1.23</v>
      </c>
      <c r="G36" s="37">
        <v>1.18</v>
      </c>
      <c r="H36" s="37">
        <v>1.0900000000000001</v>
      </c>
      <c r="I36" s="37">
        <v>0.57999999999999996</v>
      </c>
      <c r="J36" s="38">
        <v>1.45</v>
      </c>
      <c r="K36" s="22"/>
      <c r="L36" s="22"/>
      <c r="M36" s="22"/>
      <c r="N36" s="22"/>
      <c r="O36" s="22"/>
      <c r="P36" s="22"/>
    </row>
    <row r="37" spans="1:16" ht="39" customHeight="1">
      <c r="A37" s="22"/>
      <c r="B37" s="35"/>
      <c r="C37" s="1148" t="s">
        <v>545</v>
      </c>
      <c r="D37" s="1149"/>
      <c r="E37" s="1150"/>
      <c r="F37" s="36">
        <v>0.21</v>
      </c>
      <c r="G37" s="37">
        <v>0.66</v>
      </c>
      <c r="H37" s="37">
        <v>0.42</v>
      </c>
      <c r="I37" s="37">
        <v>1.1499999999999999</v>
      </c>
      <c r="J37" s="38">
        <v>1.05</v>
      </c>
      <c r="K37" s="22"/>
      <c r="L37" s="22"/>
      <c r="M37" s="22"/>
      <c r="N37" s="22"/>
      <c r="O37" s="22"/>
      <c r="P37" s="22"/>
    </row>
    <row r="38" spans="1:16" ht="39" customHeight="1">
      <c r="A38" s="22"/>
      <c r="B38" s="35"/>
      <c r="C38" s="1148" t="s">
        <v>546</v>
      </c>
      <c r="D38" s="1149"/>
      <c r="E38" s="1150"/>
      <c r="F38" s="36">
        <v>7.0000000000000007E-2</v>
      </c>
      <c r="G38" s="37">
        <v>0.08</v>
      </c>
      <c r="H38" s="37">
        <v>0.11</v>
      </c>
      <c r="I38" s="37">
        <v>0.19</v>
      </c>
      <c r="J38" s="38">
        <v>0.28000000000000003</v>
      </c>
      <c r="K38" s="22"/>
      <c r="L38" s="22"/>
      <c r="M38" s="22"/>
      <c r="N38" s="22"/>
      <c r="O38" s="22"/>
      <c r="P38" s="22"/>
    </row>
    <row r="39" spans="1:16" ht="39" customHeight="1">
      <c r="A39" s="22"/>
      <c r="B39" s="35"/>
      <c r="C39" s="1148" t="s">
        <v>547</v>
      </c>
      <c r="D39" s="1149"/>
      <c r="E39" s="1150"/>
      <c r="F39" s="36">
        <v>0.32</v>
      </c>
      <c r="G39" s="37">
        <v>0.19</v>
      </c>
      <c r="H39" s="37">
        <v>0.22</v>
      </c>
      <c r="I39" s="37">
        <v>0.21</v>
      </c>
      <c r="J39" s="38">
        <v>0.21</v>
      </c>
      <c r="K39" s="22"/>
      <c r="L39" s="22"/>
      <c r="M39" s="22"/>
      <c r="N39" s="22"/>
      <c r="O39" s="22"/>
      <c r="P39" s="22"/>
    </row>
    <row r="40" spans="1:16" ht="39" customHeight="1">
      <c r="A40" s="22"/>
      <c r="B40" s="35"/>
      <c r="C40" s="1148" t="s">
        <v>548</v>
      </c>
      <c r="D40" s="1149"/>
      <c r="E40" s="1150"/>
      <c r="F40" s="36">
        <v>0.22</v>
      </c>
      <c r="G40" s="37">
        <v>0.2</v>
      </c>
      <c r="H40" s="37">
        <v>0.24</v>
      </c>
      <c r="I40" s="37">
        <v>0.24</v>
      </c>
      <c r="J40" s="38">
        <v>0.18</v>
      </c>
      <c r="K40" s="22"/>
      <c r="L40" s="22"/>
      <c r="M40" s="22"/>
      <c r="N40" s="22"/>
      <c r="O40" s="22"/>
      <c r="P40" s="22"/>
    </row>
    <row r="41" spans="1:16" ht="39" customHeight="1">
      <c r="A41" s="22"/>
      <c r="B41" s="35"/>
      <c r="C41" s="1148" t="s">
        <v>549</v>
      </c>
      <c r="D41" s="1149"/>
      <c r="E41" s="1150"/>
      <c r="F41" s="36">
        <v>0.36</v>
      </c>
      <c r="G41" s="37">
        <v>0.34</v>
      </c>
      <c r="H41" s="37">
        <v>0.33</v>
      </c>
      <c r="I41" s="37">
        <v>0.39</v>
      </c>
      <c r="J41" s="38">
        <v>0.17</v>
      </c>
      <c r="K41" s="22"/>
      <c r="L41" s="22"/>
      <c r="M41" s="22"/>
      <c r="N41" s="22"/>
      <c r="O41" s="22"/>
      <c r="P41" s="22"/>
    </row>
    <row r="42" spans="1:16" ht="39" customHeight="1">
      <c r="A42" s="22"/>
      <c r="B42" s="39"/>
      <c r="C42" s="1148" t="s">
        <v>550</v>
      </c>
      <c r="D42" s="1149"/>
      <c r="E42" s="1150"/>
      <c r="F42" s="36" t="s">
        <v>495</v>
      </c>
      <c r="G42" s="37" t="s">
        <v>495</v>
      </c>
      <c r="H42" s="37" t="s">
        <v>495</v>
      </c>
      <c r="I42" s="37" t="s">
        <v>495</v>
      </c>
      <c r="J42" s="38" t="s">
        <v>495</v>
      </c>
      <c r="K42" s="22"/>
      <c r="L42" s="22"/>
      <c r="M42" s="22"/>
      <c r="N42" s="22"/>
      <c r="O42" s="22"/>
      <c r="P42" s="22"/>
    </row>
    <row r="43" spans="1:16" ht="39" customHeight="1" thickBot="1">
      <c r="A43" s="22"/>
      <c r="B43" s="40"/>
      <c r="C43" s="1151" t="s">
        <v>551</v>
      </c>
      <c r="D43" s="1152"/>
      <c r="E43" s="1153"/>
      <c r="F43" s="41">
        <v>0.76</v>
      </c>
      <c r="G43" s="42">
        <v>1.1499999999999999</v>
      </c>
      <c r="H43" s="42">
        <v>1.18</v>
      </c>
      <c r="I43" s="42">
        <v>0.94</v>
      </c>
      <c r="J43" s="43">
        <v>0.73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64" t="s">
        <v>11</v>
      </c>
      <c r="C45" s="1165"/>
      <c r="D45" s="58"/>
      <c r="E45" s="1170" t="s">
        <v>12</v>
      </c>
      <c r="F45" s="1170"/>
      <c r="G45" s="1170"/>
      <c r="H45" s="1170"/>
      <c r="I45" s="1170"/>
      <c r="J45" s="1171"/>
      <c r="K45" s="59">
        <v>2273</v>
      </c>
      <c r="L45" s="60">
        <v>2135</v>
      </c>
      <c r="M45" s="60">
        <v>2023</v>
      </c>
      <c r="N45" s="60">
        <v>1912</v>
      </c>
      <c r="O45" s="61">
        <v>1863</v>
      </c>
      <c r="P45" s="48"/>
      <c r="Q45" s="48"/>
      <c r="R45" s="48"/>
      <c r="S45" s="48"/>
      <c r="T45" s="48"/>
      <c r="U45" s="48"/>
    </row>
    <row r="46" spans="1:21" ht="30.75" customHeight="1">
      <c r="A46" s="48"/>
      <c r="B46" s="1166"/>
      <c r="C46" s="1167"/>
      <c r="D46" s="62"/>
      <c r="E46" s="1158" t="s">
        <v>13</v>
      </c>
      <c r="F46" s="1158"/>
      <c r="G46" s="1158"/>
      <c r="H46" s="1158"/>
      <c r="I46" s="1158"/>
      <c r="J46" s="1159"/>
      <c r="K46" s="63" t="s">
        <v>495</v>
      </c>
      <c r="L46" s="64" t="s">
        <v>495</v>
      </c>
      <c r="M46" s="64" t="s">
        <v>495</v>
      </c>
      <c r="N46" s="64" t="s">
        <v>495</v>
      </c>
      <c r="O46" s="65" t="s">
        <v>495</v>
      </c>
      <c r="P46" s="48"/>
      <c r="Q46" s="48"/>
      <c r="R46" s="48"/>
      <c r="S46" s="48"/>
      <c r="T46" s="48"/>
      <c r="U46" s="48"/>
    </row>
    <row r="47" spans="1:21" ht="30.75" customHeight="1">
      <c r="A47" s="48"/>
      <c r="B47" s="1166"/>
      <c r="C47" s="1167"/>
      <c r="D47" s="62"/>
      <c r="E47" s="1158" t="s">
        <v>14</v>
      </c>
      <c r="F47" s="1158"/>
      <c r="G47" s="1158"/>
      <c r="H47" s="1158"/>
      <c r="I47" s="1158"/>
      <c r="J47" s="1159"/>
      <c r="K47" s="63" t="s">
        <v>495</v>
      </c>
      <c r="L47" s="64" t="s">
        <v>495</v>
      </c>
      <c r="M47" s="64" t="s">
        <v>495</v>
      </c>
      <c r="N47" s="64" t="s">
        <v>495</v>
      </c>
      <c r="O47" s="65" t="s">
        <v>495</v>
      </c>
      <c r="P47" s="48"/>
      <c r="Q47" s="48"/>
      <c r="R47" s="48"/>
      <c r="S47" s="48"/>
      <c r="T47" s="48"/>
      <c r="U47" s="48"/>
    </row>
    <row r="48" spans="1:21" ht="30.75" customHeight="1">
      <c r="A48" s="48"/>
      <c r="B48" s="1166"/>
      <c r="C48" s="1167"/>
      <c r="D48" s="62"/>
      <c r="E48" s="1158" t="s">
        <v>15</v>
      </c>
      <c r="F48" s="1158"/>
      <c r="G48" s="1158"/>
      <c r="H48" s="1158"/>
      <c r="I48" s="1158"/>
      <c r="J48" s="1159"/>
      <c r="K48" s="63">
        <v>422</v>
      </c>
      <c r="L48" s="64">
        <v>419</v>
      </c>
      <c r="M48" s="64">
        <v>437</v>
      </c>
      <c r="N48" s="64">
        <v>440</v>
      </c>
      <c r="O48" s="65">
        <v>491</v>
      </c>
      <c r="P48" s="48"/>
      <c r="Q48" s="48"/>
      <c r="R48" s="48"/>
      <c r="S48" s="48"/>
      <c r="T48" s="48"/>
      <c r="U48" s="48"/>
    </row>
    <row r="49" spans="1:21" ht="30.75" customHeight="1">
      <c r="A49" s="48"/>
      <c r="B49" s="1166"/>
      <c r="C49" s="1167"/>
      <c r="D49" s="62"/>
      <c r="E49" s="1158" t="s">
        <v>16</v>
      </c>
      <c r="F49" s="1158"/>
      <c r="G49" s="1158"/>
      <c r="H49" s="1158"/>
      <c r="I49" s="1158"/>
      <c r="J49" s="1159"/>
      <c r="K49" s="63">
        <v>43</v>
      </c>
      <c r="L49" s="64">
        <v>46</v>
      </c>
      <c r="M49" s="64">
        <v>39</v>
      </c>
      <c r="N49" s="64">
        <v>37</v>
      </c>
      <c r="O49" s="65">
        <v>38</v>
      </c>
      <c r="P49" s="48"/>
      <c r="Q49" s="48"/>
      <c r="R49" s="48"/>
      <c r="S49" s="48"/>
      <c r="T49" s="48"/>
      <c r="U49" s="48"/>
    </row>
    <row r="50" spans="1:21" ht="30.75" customHeight="1">
      <c r="A50" s="48"/>
      <c r="B50" s="1166"/>
      <c r="C50" s="1167"/>
      <c r="D50" s="62"/>
      <c r="E50" s="1158" t="s">
        <v>17</v>
      </c>
      <c r="F50" s="1158"/>
      <c r="G50" s="1158"/>
      <c r="H50" s="1158"/>
      <c r="I50" s="1158"/>
      <c r="J50" s="1159"/>
      <c r="K50" s="63">
        <v>34</v>
      </c>
      <c r="L50" s="64">
        <v>29</v>
      </c>
      <c r="M50" s="64">
        <v>18</v>
      </c>
      <c r="N50" s="64">
        <v>11</v>
      </c>
      <c r="O50" s="65">
        <v>9</v>
      </c>
      <c r="P50" s="48"/>
      <c r="Q50" s="48"/>
      <c r="R50" s="48"/>
      <c r="S50" s="48"/>
      <c r="T50" s="48"/>
      <c r="U50" s="48"/>
    </row>
    <row r="51" spans="1:21" ht="30.75" customHeight="1">
      <c r="A51" s="48"/>
      <c r="B51" s="1168"/>
      <c r="C51" s="1169"/>
      <c r="D51" s="66"/>
      <c r="E51" s="1158" t="s">
        <v>18</v>
      </c>
      <c r="F51" s="1158"/>
      <c r="G51" s="1158"/>
      <c r="H51" s="1158"/>
      <c r="I51" s="1158"/>
      <c r="J51" s="1159"/>
      <c r="K51" s="63">
        <v>0</v>
      </c>
      <c r="L51" s="64">
        <v>1</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1869</v>
      </c>
      <c r="L52" s="64">
        <v>1813</v>
      </c>
      <c r="M52" s="64">
        <v>1806</v>
      </c>
      <c r="N52" s="64">
        <v>1777</v>
      </c>
      <c r="O52" s="65">
        <v>1738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903</v>
      </c>
      <c r="L53" s="69">
        <v>817</v>
      </c>
      <c r="M53" s="69">
        <v>711</v>
      </c>
      <c r="N53" s="69">
        <v>623</v>
      </c>
      <c r="O53" s="70">
        <v>663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84" t="s">
        <v>24</v>
      </c>
      <c r="C41" s="1185"/>
      <c r="D41" s="81"/>
      <c r="E41" s="1186" t="s">
        <v>25</v>
      </c>
      <c r="F41" s="1186"/>
      <c r="G41" s="1186"/>
      <c r="H41" s="1187"/>
      <c r="I41" s="82">
        <v>16066</v>
      </c>
      <c r="J41" s="83">
        <v>14594</v>
      </c>
      <c r="K41" s="83">
        <v>13264</v>
      </c>
      <c r="L41" s="83">
        <v>12169</v>
      </c>
      <c r="M41" s="84">
        <v>11144</v>
      </c>
    </row>
    <row r="42" spans="2:13" ht="27.75" customHeight="1">
      <c r="B42" s="1174"/>
      <c r="C42" s="1175"/>
      <c r="D42" s="85"/>
      <c r="E42" s="1178" t="s">
        <v>26</v>
      </c>
      <c r="F42" s="1178"/>
      <c r="G42" s="1178"/>
      <c r="H42" s="1179"/>
      <c r="I42" s="86">
        <v>249</v>
      </c>
      <c r="J42" s="87">
        <v>214</v>
      </c>
      <c r="K42" s="87">
        <v>153</v>
      </c>
      <c r="L42" s="87">
        <v>129</v>
      </c>
      <c r="M42" s="88">
        <v>107</v>
      </c>
    </row>
    <row r="43" spans="2:13" ht="27.75" customHeight="1">
      <c r="B43" s="1174"/>
      <c r="C43" s="1175"/>
      <c r="D43" s="85"/>
      <c r="E43" s="1178" t="s">
        <v>27</v>
      </c>
      <c r="F43" s="1178"/>
      <c r="G43" s="1178"/>
      <c r="H43" s="1179"/>
      <c r="I43" s="86">
        <v>5518</v>
      </c>
      <c r="J43" s="87">
        <v>5156</v>
      </c>
      <c r="K43" s="87">
        <v>5048</v>
      </c>
      <c r="L43" s="87">
        <v>4932</v>
      </c>
      <c r="M43" s="88">
        <v>4796</v>
      </c>
    </row>
    <row r="44" spans="2:13" ht="27.75" customHeight="1">
      <c r="B44" s="1174"/>
      <c r="C44" s="1175"/>
      <c r="D44" s="85"/>
      <c r="E44" s="1178" t="s">
        <v>28</v>
      </c>
      <c r="F44" s="1178"/>
      <c r="G44" s="1178"/>
      <c r="H44" s="1179"/>
      <c r="I44" s="86">
        <v>377</v>
      </c>
      <c r="J44" s="87">
        <v>483</v>
      </c>
      <c r="K44" s="87">
        <v>805</v>
      </c>
      <c r="L44" s="87">
        <v>1206</v>
      </c>
      <c r="M44" s="88">
        <v>1160</v>
      </c>
    </row>
    <row r="45" spans="2:13" ht="27.75" customHeight="1">
      <c r="B45" s="1174"/>
      <c r="C45" s="1175"/>
      <c r="D45" s="85"/>
      <c r="E45" s="1178" t="s">
        <v>29</v>
      </c>
      <c r="F45" s="1178"/>
      <c r="G45" s="1178"/>
      <c r="H45" s="1179"/>
      <c r="I45" s="86">
        <v>2625</v>
      </c>
      <c r="J45" s="87">
        <v>2517</v>
      </c>
      <c r="K45" s="87">
        <v>2369</v>
      </c>
      <c r="L45" s="87">
        <v>2441</v>
      </c>
      <c r="M45" s="88">
        <v>2337</v>
      </c>
    </row>
    <row r="46" spans="2:13" ht="27.75" customHeight="1">
      <c r="B46" s="1174"/>
      <c r="C46" s="1175"/>
      <c r="D46" s="89"/>
      <c r="E46" s="1178" t="s">
        <v>30</v>
      </c>
      <c r="F46" s="1178"/>
      <c r="G46" s="1178"/>
      <c r="H46" s="1179"/>
      <c r="I46" s="86" t="s">
        <v>495</v>
      </c>
      <c r="J46" s="87" t="s">
        <v>495</v>
      </c>
      <c r="K46" s="87" t="s">
        <v>495</v>
      </c>
      <c r="L46" s="87" t="s">
        <v>495</v>
      </c>
      <c r="M46" s="88" t="s">
        <v>495</v>
      </c>
    </row>
    <row r="47" spans="2:13" ht="27.75" customHeight="1">
      <c r="B47" s="1174"/>
      <c r="C47" s="1175"/>
      <c r="D47" s="90"/>
      <c r="E47" s="1188" t="s">
        <v>31</v>
      </c>
      <c r="F47" s="1189"/>
      <c r="G47" s="1189"/>
      <c r="H47" s="1190"/>
      <c r="I47" s="86" t="s">
        <v>495</v>
      </c>
      <c r="J47" s="87" t="s">
        <v>495</v>
      </c>
      <c r="K47" s="87" t="s">
        <v>495</v>
      </c>
      <c r="L47" s="87" t="s">
        <v>495</v>
      </c>
      <c r="M47" s="88" t="s">
        <v>495</v>
      </c>
    </row>
    <row r="48" spans="2:13" ht="27.75" customHeight="1">
      <c r="B48" s="1174"/>
      <c r="C48" s="1175"/>
      <c r="D48" s="85"/>
      <c r="E48" s="1178" t="s">
        <v>32</v>
      </c>
      <c r="F48" s="1178"/>
      <c r="G48" s="1178"/>
      <c r="H48" s="1179"/>
      <c r="I48" s="86" t="s">
        <v>495</v>
      </c>
      <c r="J48" s="87" t="s">
        <v>495</v>
      </c>
      <c r="K48" s="87" t="s">
        <v>495</v>
      </c>
      <c r="L48" s="87" t="s">
        <v>495</v>
      </c>
      <c r="M48" s="88" t="s">
        <v>495</v>
      </c>
    </row>
    <row r="49" spans="2:13" ht="27.75" customHeight="1">
      <c r="B49" s="1176"/>
      <c r="C49" s="1177"/>
      <c r="D49" s="85"/>
      <c r="E49" s="1178" t="s">
        <v>33</v>
      </c>
      <c r="F49" s="1178"/>
      <c r="G49" s="1178"/>
      <c r="H49" s="1179"/>
      <c r="I49" s="86" t="s">
        <v>495</v>
      </c>
      <c r="J49" s="87" t="s">
        <v>495</v>
      </c>
      <c r="K49" s="87" t="s">
        <v>495</v>
      </c>
      <c r="L49" s="87" t="s">
        <v>495</v>
      </c>
      <c r="M49" s="88" t="s">
        <v>495</v>
      </c>
    </row>
    <row r="50" spans="2:13" ht="27.75" customHeight="1">
      <c r="B50" s="1172" t="s">
        <v>34</v>
      </c>
      <c r="C50" s="1173"/>
      <c r="D50" s="91"/>
      <c r="E50" s="1178" t="s">
        <v>35</v>
      </c>
      <c r="F50" s="1178"/>
      <c r="G50" s="1178"/>
      <c r="H50" s="1179"/>
      <c r="I50" s="86">
        <v>4180</v>
      </c>
      <c r="J50" s="87">
        <v>4446</v>
      </c>
      <c r="K50" s="87">
        <v>4828</v>
      </c>
      <c r="L50" s="87">
        <v>5074</v>
      </c>
      <c r="M50" s="88">
        <v>5309</v>
      </c>
    </row>
    <row r="51" spans="2:13" ht="27.75" customHeight="1">
      <c r="B51" s="1174"/>
      <c r="C51" s="1175"/>
      <c r="D51" s="85"/>
      <c r="E51" s="1178" t="s">
        <v>36</v>
      </c>
      <c r="F51" s="1178"/>
      <c r="G51" s="1178"/>
      <c r="H51" s="1179"/>
      <c r="I51" s="86">
        <v>326</v>
      </c>
      <c r="J51" s="87">
        <v>275</v>
      </c>
      <c r="K51" s="87">
        <v>231</v>
      </c>
      <c r="L51" s="87">
        <v>185</v>
      </c>
      <c r="M51" s="88">
        <v>98</v>
      </c>
    </row>
    <row r="52" spans="2:13" ht="27.75" customHeight="1">
      <c r="B52" s="1176"/>
      <c r="C52" s="1177"/>
      <c r="D52" s="85"/>
      <c r="E52" s="1178" t="s">
        <v>37</v>
      </c>
      <c r="F52" s="1178"/>
      <c r="G52" s="1178"/>
      <c r="H52" s="1179"/>
      <c r="I52" s="86">
        <v>14825</v>
      </c>
      <c r="J52" s="87">
        <v>14081</v>
      </c>
      <c r="K52" s="87">
        <v>13434</v>
      </c>
      <c r="L52" s="87">
        <v>12656</v>
      </c>
      <c r="M52" s="88">
        <v>11855</v>
      </c>
    </row>
    <row r="53" spans="2:13" ht="27.75" customHeight="1" thickBot="1">
      <c r="B53" s="1180" t="s">
        <v>21</v>
      </c>
      <c r="C53" s="1181"/>
      <c r="D53" s="92"/>
      <c r="E53" s="1182" t="s">
        <v>38</v>
      </c>
      <c r="F53" s="1182"/>
      <c r="G53" s="1182"/>
      <c r="H53" s="1183"/>
      <c r="I53" s="93">
        <v>5503</v>
      </c>
      <c r="J53" s="94">
        <v>4162</v>
      </c>
      <c r="K53" s="94">
        <v>3148</v>
      </c>
      <c r="L53" s="94">
        <v>2962</v>
      </c>
      <c r="M53" s="95">
        <v>2281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533</v>
      </c>
      <c r="G2" s="113"/>
      <c r="H2" s="114"/>
    </row>
    <row r="3" spans="1:8">
      <c r="A3" s="110" t="s">
        <v>526</v>
      </c>
      <c r="B3" s="115"/>
      <c r="C3" s="116"/>
      <c r="D3" s="117">
        <v>98988</v>
      </c>
      <c r="E3" s="118"/>
      <c r="F3" s="119">
        <v>70582</v>
      </c>
      <c r="G3" s="120"/>
      <c r="H3" s="121"/>
    </row>
    <row r="4" spans="1:8">
      <c r="A4" s="122"/>
      <c r="B4" s="123"/>
      <c r="C4" s="124"/>
      <c r="D4" s="125">
        <v>79006</v>
      </c>
      <c r="E4" s="126"/>
      <c r="F4" s="127">
        <v>36117</v>
      </c>
      <c r="G4" s="128"/>
      <c r="H4" s="129"/>
    </row>
    <row r="5" spans="1:8">
      <c r="A5" s="110" t="s">
        <v>528</v>
      </c>
      <c r="B5" s="115"/>
      <c r="C5" s="116"/>
      <c r="D5" s="117">
        <v>69913</v>
      </c>
      <c r="E5" s="118"/>
      <c r="F5" s="119">
        <v>81990</v>
      </c>
      <c r="G5" s="120"/>
      <c r="H5" s="121"/>
    </row>
    <row r="6" spans="1:8">
      <c r="A6" s="122"/>
      <c r="B6" s="123"/>
      <c r="C6" s="124"/>
      <c r="D6" s="125">
        <v>27305</v>
      </c>
      <c r="E6" s="126"/>
      <c r="F6" s="127">
        <v>34482</v>
      </c>
      <c r="G6" s="128"/>
      <c r="H6" s="129"/>
    </row>
    <row r="7" spans="1:8">
      <c r="A7" s="110" t="s">
        <v>529</v>
      </c>
      <c r="B7" s="115"/>
      <c r="C7" s="116"/>
      <c r="D7" s="117">
        <v>55546</v>
      </c>
      <c r="E7" s="118"/>
      <c r="F7" s="119">
        <v>87551</v>
      </c>
      <c r="G7" s="120"/>
      <c r="H7" s="121"/>
    </row>
    <row r="8" spans="1:8">
      <c r="A8" s="122"/>
      <c r="B8" s="123"/>
      <c r="C8" s="124"/>
      <c r="D8" s="125">
        <v>39039</v>
      </c>
      <c r="E8" s="126"/>
      <c r="F8" s="127">
        <v>43994</v>
      </c>
      <c r="G8" s="128"/>
      <c r="H8" s="129"/>
    </row>
    <row r="9" spans="1:8">
      <c r="A9" s="110" t="s">
        <v>530</v>
      </c>
      <c r="B9" s="115"/>
      <c r="C9" s="116"/>
      <c r="D9" s="117">
        <v>66572</v>
      </c>
      <c r="E9" s="118"/>
      <c r="F9" s="119">
        <v>106092</v>
      </c>
      <c r="G9" s="120"/>
      <c r="H9" s="121"/>
    </row>
    <row r="10" spans="1:8">
      <c r="A10" s="122"/>
      <c r="B10" s="123"/>
      <c r="C10" s="124"/>
      <c r="D10" s="125">
        <v>46013</v>
      </c>
      <c r="E10" s="126"/>
      <c r="F10" s="127">
        <v>44299</v>
      </c>
      <c r="G10" s="128"/>
      <c r="H10" s="129"/>
    </row>
    <row r="11" spans="1:8">
      <c r="A11" s="110" t="s">
        <v>531</v>
      </c>
      <c r="B11" s="115"/>
      <c r="C11" s="116"/>
      <c r="D11" s="117">
        <v>76575</v>
      </c>
      <c r="E11" s="118"/>
      <c r="F11" s="119">
        <v>78903</v>
      </c>
      <c r="G11" s="120"/>
      <c r="H11" s="121"/>
    </row>
    <row r="12" spans="1:8">
      <c r="A12" s="122"/>
      <c r="B12" s="123"/>
      <c r="C12" s="130"/>
      <c r="D12" s="125">
        <v>42769</v>
      </c>
      <c r="E12" s="126"/>
      <c r="F12" s="127">
        <v>49201</v>
      </c>
      <c r="G12" s="128"/>
      <c r="H12" s="129"/>
    </row>
    <row r="13" spans="1:8">
      <c r="A13" s="110"/>
      <c r="B13" s="115"/>
      <c r="C13" s="131"/>
      <c r="D13" s="132">
        <v>73519</v>
      </c>
      <c r="E13" s="133"/>
      <c r="F13" s="134">
        <v>85024</v>
      </c>
      <c r="G13" s="135"/>
      <c r="H13" s="121"/>
    </row>
    <row r="14" spans="1:8">
      <c r="A14" s="122"/>
      <c r="B14" s="123"/>
      <c r="C14" s="124"/>
      <c r="D14" s="125">
        <v>46826</v>
      </c>
      <c r="E14" s="126"/>
      <c r="F14" s="127">
        <v>41619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10.67</v>
      </c>
      <c r="C19" s="136">
        <f>ROUND(VALUE(SUBSTITUTE(実質収支比率等に係る経年分析!G$48,"▲","-")),2)</f>
        <v>11.24</v>
      </c>
      <c r="D19" s="136">
        <f>ROUND(VALUE(SUBSTITUTE(実質収支比率等に係る経年分析!H$48,"▲","-")),2)</f>
        <v>11.58</v>
      </c>
      <c r="E19" s="136">
        <f>ROUND(VALUE(SUBSTITUTE(実質収支比率等に係る経年分析!I$48,"▲","-")),2)</f>
        <v>10.47</v>
      </c>
      <c r="F19" s="136">
        <f>ROUND(VALUE(SUBSTITUTE(実質収支比率等に係る経年分析!J$48,"▲","-")),2)</f>
        <v>10.3</v>
      </c>
    </row>
    <row r="20" spans="1:11">
      <c r="A20" s="136" t="s">
        <v>43</v>
      </c>
      <c r="B20" s="136">
        <f>ROUND(VALUE(SUBSTITUTE(実質収支比率等に係る経年分析!F$47,"▲","-")),2)</f>
        <v>36.96</v>
      </c>
      <c r="C20" s="136">
        <f>ROUND(VALUE(SUBSTITUTE(実質収支比率等に係る経年分析!G$47,"▲","-")),2)</f>
        <v>39.54</v>
      </c>
      <c r="D20" s="136">
        <f>ROUND(VALUE(SUBSTITUTE(実質収支比率等に係る経年分析!H$47,"▲","-")),2)</f>
        <v>43.1</v>
      </c>
      <c r="E20" s="136">
        <f>ROUND(VALUE(SUBSTITUTE(実質収支比率等に係る経年分析!I$47,"▲","-")),2)</f>
        <v>43.78</v>
      </c>
      <c r="F20" s="136">
        <f>ROUND(VALUE(SUBSTITUTE(実質収支比率等に係る経年分析!J$47,"▲","-")),2)</f>
        <v>46.11</v>
      </c>
    </row>
    <row r="21" spans="1:11">
      <c r="A21" s="136" t="s">
        <v>44</v>
      </c>
      <c r="B21" s="136">
        <f>IF(ISNUMBER(VALUE(SUBSTITUTE(実質収支比率等に係る経年分析!F$49,"▲","-"))),ROUND(VALUE(SUBSTITUTE(実質収支比率等に係る経年分析!F$49,"▲","-")),2),NA())</f>
        <v>6.62</v>
      </c>
      <c r="C21" s="136">
        <f>IF(ISNUMBER(VALUE(SUBSTITUTE(実質収支比率等に係る経年分析!G$49,"▲","-"))),ROUND(VALUE(SUBSTITUTE(実質収支比率等に係る経年分析!G$49,"▲","-")),2),NA())</f>
        <v>5.62</v>
      </c>
      <c r="D21" s="136">
        <f>IF(ISNUMBER(VALUE(SUBSTITUTE(実質収支比率等に係る経年分析!H$49,"▲","-"))),ROUND(VALUE(SUBSTITUTE(実質収支比率等に係る経年分析!H$49,"▲","-")),2),NA())</f>
        <v>4.78</v>
      </c>
      <c r="E21" s="136">
        <f>IF(ISNUMBER(VALUE(SUBSTITUTE(実質収支比率等に係る経年分析!I$49,"▲","-"))),ROUND(VALUE(SUBSTITUTE(実質収支比率等に係る経年分析!I$49,"▲","-")),2),NA())</f>
        <v>2.02</v>
      </c>
      <c r="F21" s="136">
        <f>IF(ISNUMBER(VALUE(SUBSTITUTE(実質収支比率等に係る経年分析!J$49,"▲","-"))),ROUND(VALUE(SUBSTITUTE(実質収支比率等に係る経年分析!J$49,"▲","-")),2),NA())</f>
        <v>0.19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1.1499999999999999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美咲町柵原公共下水道事業特別会計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0.17</v>
      </c>
    </row>
    <row r="30" spans="1:11">
      <c r="A30" s="137" t="str">
        <f>IF(連結実質赤字比率に係る赤字・黒字の構成分析!C$40="",NA(),連結実質赤字比率に係る赤字・黒字の構成分析!C$40)</f>
        <v>美咲町柵原中央簡易水道事業特別会計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c r="A31" s="137" t="str">
        <f>IF(連結実質赤字比率に係る赤字・黒字の構成分析!C$39="",NA(),連結実質赤字比率に係る赤字・黒字の構成分析!C$39)</f>
        <v>美咲町中央公共下水道事業特別会計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美咲町中央北部簡易水道事業特別会計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美咲町介護保険事業特別会計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c r="A34" s="137" t="str">
        <f>IF(連結実質赤字比率に係る赤字・黒字の構成分析!C$36="",NA(),連結実質赤字比率に係る赤字・黒字の構成分析!C$36)</f>
        <v>美咲町国民健康保険事業特別会計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10.55</v>
      </c>
    </row>
    <row r="36" spans="1:16">
      <c r="A36" s="137" t="str">
        <f>IF(連結実質赤字比率に係る赤字・黒字の構成分析!C$34="",NA(),連結実質赤字比率に係る赤字・黒字の構成分析!C$34)</f>
        <v>美咲町住宅新築資金等貸付事業特別会計</v>
      </c>
      <c r="B36" s="137">
        <f>IF(ROUND(VALUE(SUBSTITUTE(連結実質赤字比率に係る赤字・黒字の構成分析!F$34,"▲", "-")), 2) &lt; 0, ABS(ROUND(VALUE(SUBSTITUTE(連結実質赤字比率に係る赤字・黒字の構成分析!F$34,"▲", "-")), 2)), NA())</f>
        <v>0.36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0.36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1869</v>
      </c>
      <c r="E42" s="138"/>
      <c r="F42" s="138"/>
      <c r="G42" s="138">
        <f>'実質公債費比率（分子）の構造'!L$52</f>
        <v>1813</v>
      </c>
      <c r="H42" s="138"/>
      <c r="I42" s="138"/>
      <c r="J42" s="138">
        <f>'実質公債費比率（分子）の構造'!M$52</f>
        <v>1806</v>
      </c>
      <c r="K42" s="138"/>
      <c r="L42" s="138"/>
      <c r="M42" s="138">
        <f>'実質公債費比率（分子）の構造'!N$52</f>
        <v>1777</v>
      </c>
      <c r="N42" s="138"/>
      <c r="O42" s="138"/>
      <c r="P42" s="138">
        <f>'実質公債費比率（分子）の構造'!O$52</f>
        <v>1738</v>
      </c>
    </row>
    <row r="43" spans="1:16">
      <c r="A43" s="138" t="s">
        <v>52</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34</v>
      </c>
      <c r="C44" s="138"/>
      <c r="D44" s="138"/>
      <c r="E44" s="138">
        <f>'実質公債費比率（分子）の構造'!L$50</f>
        <v>29</v>
      </c>
      <c r="F44" s="138"/>
      <c r="G44" s="138"/>
      <c r="H44" s="138">
        <f>'実質公債費比率（分子）の構造'!M$50</f>
        <v>18</v>
      </c>
      <c r="I44" s="138"/>
      <c r="J44" s="138"/>
      <c r="K44" s="138">
        <f>'実質公債費比率（分子）の構造'!N$50</f>
        <v>11</v>
      </c>
      <c r="L44" s="138"/>
      <c r="M44" s="138"/>
      <c r="N44" s="138">
        <f>'実質公債費比率（分子）の構造'!O$50</f>
        <v>9</v>
      </c>
      <c r="O44" s="138"/>
      <c r="P44" s="138"/>
    </row>
    <row r="45" spans="1:16">
      <c r="A45" s="138" t="s">
        <v>54</v>
      </c>
      <c r="B45" s="138">
        <f>'実質公債費比率（分子）の構造'!K$49</f>
        <v>43</v>
      </c>
      <c r="C45" s="138"/>
      <c r="D45" s="138"/>
      <c r="E45" s="138">
        <f>'実質公債費比率（分子）の構造'!L$49</f>
        <v>46</v>
      </c>
      <c r="F45" s="138"/>
      <c r="G45" s="138"/>
      <c r="H45" s="138">
        <f>'実質公債費比率（分子）の構造'!M$49</f>
        <v>39</v>
      </c>
      <c r="I45" s="138"/>
      <c r="J45" s="138"/>
      <c r="K45" s="138">
        <f>'実質公債費比率（分子）の構造'!N$49</f>
        <v>37</v>
      </c>
      <c r="L45" s="138"/>
      <c r="M45" s="138"/>
      <c r="N45" s="138">
        <f>'実質公債費比率（分子）の構造'!O$49</f>
        <v>38</v>
      </c>
      <c r="O45" s="138"/>
      <c r="P45" s="138"/>
    </row>
    <row r="46" spans="1:16">
      <c r="A46" s="138" t="s">
        <v>55</v>
      </c>
      <c r="B46" s="138">
        <f>'実質公債費比率（分子）の構造'!K$48</f>
        <v>422</v>
      </c>
      <c r="C46" s="138"/>
      <c r="D46" s="138"/>
      <c r="E46" s="138">
        <f>'実質公債費比率（分子）の構造'!L$48</f>
        <v>419</v>
      </c>
      <c r="F46" s="138"/>
      <c r="G46" s="138"/>
      <c r="H46" s="138">
        <f>'実質公債費比率（分子）の構造'!M$48</f>
        <v>437</v>
      </c>
      <c r="I46" s="138"/>
      <c r="J46" s="138"/>
      <c r="K46" s="138">
        <f>'実質公債費比率（分子）の構造'!N$48</f>
        <v>440</v>
      </c>
      <c r="L46" s="138"/>
      <c r="M46" s="138"/>
      <c r="N46" s="138">
        <f>'実質公債費比率（分子）の構造'!O$48</f>
        <v>491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2273</v>
      </c>
      <c r="C49" s="138"/>
      <c r="D49" s="138"/>
      <c r="E49" s="138">
        <f>'実質公債費比率（分子）の構造'!L$45</f>
        <v>2135</v>
      </c>
      <c r="F49" s="138"/>
      <c r="G49" s="138"/>
      <c r="H49" s="138">
        <f>'実質公債費比率（分子）の構造'!M$45</f>
        <v>2023</v>
      </c>
      <c r="I49" s="138"/>
      <c r="J49" s="138"/>
      <c r="K49" s="138">
        <f>'実質公債費比率（分子）の構造'!N$45</f>
        <v>1912</v>
      </c>
      <c r="L49" s="138"/>
      <c r="M49" s="138"/>
      <c r="N49" s="138">
        <f>'実質公債費比率（分子）の構造'!O$45</f>
        <v>1863</v>
      </c>
      <c r="O49" s="138"/>
      <c r="P49" s="138"/>
    </row>
    <row r="50" spans="1:16">
      <c r="A50" s="138" t="s">
        <v>59</v>
      </c>
      <c r="B50" s="138" t="e">
        <f>NA()</f>
        <v>#N/A</v>
      </c>
      <c r="C50" s="138">
        <f>IF(ISNUMBER('実質公債費比率（分子）の構造'!K$53),'実質公債費比率（分子）の構造'!K$53,NA())</f>
        <v>903</v>
      </c>
      <c r="D50" s="138" t="e">
        <f>NA()</f>
        <v>#N/A</v>
      </c>
      <c r="E50" s="138" t="e">
        <f>NA()</f>
        <v>#N/A</v>
      </c>
      <c r="F50" s="138">
        <f>IF(ISNUMBER('実質公債費比率（分子）の構造'!L$53),'実質公債費比率（分子）の構造'!L$53,NA())</f>
        <v>817</v>
      </c>
      <c r="G50" s="138" t="e">
        <f>NA()</f>
        <v>#N/A</v>
      </c>
      <c r="H50" s="138" t="e">
        <f>NA()</f>
        <v>#N/A</v>
      </c>
      <c r="I50" s="138">
        <f>IF(ISNUMBER('実質公債費比率（分子）の構造'!M$53),'実質公債費比率（分子）の構造'!M$53,NA())</f>
        <v>711</v>
      </c>
      <c r="J50" s="138" t="e">
        <f>NA()</f>
        <v>#N/A</v>
      </c>
      <c r="K50" s="138" t="e">
        <f>NA()</f>
        <v>#N/A</v>
      </c>
      <c r="L50" s="138">
        <f>IF(ISNUMBER('実質公債費比率（分子）の構造'!N$53),'実質公債費比率（分子）の構造'!N$53,NA())</f>
        <v>623</v>
      </c>
      <c r="M50" s="138" t="e">
        <f>NA()</f>
        <v>#N/A</v>
      </c>
      <c r="N50" s="138" t="e">
        <f>NA()</f>
        <v>#N/A</v>
      </c>
      <c r="O50" s="138">
        <f>IF(ISNUMBER('実質公債費比率（分子）の構造'!O$53),'実質公債費比率（分子）の構造'!O$53,NA())</f>
        <v>663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14825</v>
      </c>
      <c r="E56" s="137"/>
      <c r="F56" s="137"/>
      <c r="G56" s="137">
        <f>'将来負担比率（分子）の構造'!J$52</f>
        <v>14081</v>
      </c>
      <c r="H56" s="137"/>
      <c r="I56" s="137"/>
      <c r="J56" s="137">
        <f>'将来負担比率（分子）の構造'!K$52</f>
        <v>13434</v>
      </c>
      <c r="K56" s="137"/>
      <c r="L56" s="137"/>
      <c r="M56" s="137">
        <f>'将来負担比率（分子）の構造'!L$52</f>
        <v>12656</v>
      </c>
      <c r="N56" s="137"/>
      <c r="O56" s="137"/>
      <c r="P56" s="137">
        <f>'将来負担比率（分子）の構造'!M$52</f>
        <v>11855</v>
      </c>
    </row>
    <row r="57" spans="1:16">
      <c r="A57" s="137" t="s">
        <v>36</v>
      </c>
      <c r="B57" s="137"/>
      <c r="C57" s="137"/>
      <c r="D57" s="137">
        <f>'将来負担比率（分子）の構造'!I$51</f>
        <v>326</v>
      </c>
      <c r="E57" s="137"/>
      <c r="F57" s="137"/>
      <c r="G57" s="137">
        <f>'将来負担比率（分子）の構造'!J$51</f>
        <v>275</v>
      </c>
      <c r="H57" s="137"/>
      <c r="I57" s="137"/>
      <c r="J57" s="137">
        <f>'将来負担比率（分子）の構造'!K$51</f>
        <v>231</v>
      </c>
      <c r="K57" s="137"/>
      <c r="L57" s="137"/>
      <c r="M57" s="137">
        <f>'将来負担比率（分子）の構造'!L$51</f>
        <v>185</v>
      </c>
      <c r="N57" s="137"/>
      <c r="O57" s="137"/>
      <c r="P57" s="137">
        <f>'将来負担比率（分子）の構造'!M$51</f>
        <v>98</v>
      </c>
    </row>
    <row r="58" spans="1:16">
      <c r="A58" s="137" t="s">
        <v>35</v>
      </c>
      <c r="B58" s="137"/>
      <c r="C58" s="137"/>
      <c r="D58" s="137">
        <f>'将来負担比率（分子）の構造'!I$50</f>
        <v>4180</v>
      </c>
      <c r="E58" s="137"/>
      <c r="F58" s="137"/>
      <c r="G58" s="137">
        <f>'将来負担比率（分子）の構造'!J$50</f>
        <v>4446</v>
      </c>
      <c r="H58" s="137"/>
      <c r="I58" s="137"/>
      <c r="J58" s="137">
        <f>'将来負担比率（分子）の構造'!K$50</f>
        <v>4828</v>
      </c>
      <c r="K58" s="137"/>
      <c r="L58" s="137"/>
      <c r="M58" s="137">
        <f>'将来負担比率（分子）の構造'!L$50</f>
        <v>5074</v>
      </c>
      <c r="N58" s="137"/>
      <c r="O58" s="137"/>
      <c r="P58" s="137">
        <f>'将来負担比率（分子）の構造'!M$50</f>
        <v>5309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2625</v>
      </c>
      <c r="C62" s="137"/>
      <c r="D62" s="137"/>
      <c r="E62" s="137">
        <f>'将来負担比率（分子）の構造'!J$45</f>
        <v>2517</v>
      </c>
      <c r="F62" s="137"/>
      <c r="G62" s="137"/>
      <c r="H62" s="137">
        <f>'将来負担比率（分子）の構造'!K$45</f>
        <v>2369</v>
      </c>
      <c r="I62" s="137"/>
      <c r="J62" s="137"/>
      <c r="K62" s="137">
        <f>'将来負担比率（分子）の構造'!L$45</f>
        <v>2441</v>
      </c>
      <c r="L62" s="137"/>
      <c r="M62" s="137"/>
      <c r="N62" s="137">
        <f>'将来負担比率（分子）の構造'!M$45</f>
        <v>2337</v>
      </c>
      <c r="O62" s="137"/>
      <c r="P62" s="137"/>
    </row>
    <row r="63" spans="1:16">
      <c r="A63" s="137" t="s">
        <v>28</v>
      </c>
      <c r="B63" s="137">
        <f>'将来負担比率（分子）の構造'!I$44</f>
        <v>377</v>
      </c>
      <c r="C63" s="137"/>
      <c r="D63" s="137"/>
      <c r="E63" s="137">
        <f>'将来負担比率（分子）の構造'!J$44</f>
        <v>483</v>
      </c>
      <c r="F63" s="137"/>
      <c r="G63" s="137"/>
      <c r="H63" s="137">
        <f>'将来負担比率（分子）の構造'!K$44</f>
        <v>805</v>
      </c>
      <c r="I63" s="137"/>
      <c r="J63" s="137"/>
      <c r="K63" s="137">
        <f>'将来負担比率（分子）の構造'!L$44</f>
        <v>1206</v>
      </c>
      <c r="L63" s="137"/>
      <c r="M63" s="137"/>
      <c r="N63" s="137">
        <f>'将来負担比率（分子）の構造'!M$44</f>
        <v>1160</v>
      </c>
      <c r="O63" s="137"/>
      <c r="P63" s="137"/>
    </row>
    <row r="64" spans="1:16">
      <c r="A64" s="137" t="s">
        <v>27</v>
      </c>
      <c r="B64" s="137">
        <f>'将来負担比率（分子）の構造'!I$43</f>
        <v>5518</v>
      </c>
      <c r="C64" s="137"/>
      <c r="D64" s="137"/>
      <c r="E64" s="137">
        <f>'将来負担比率（分子）の構造'!J$43</f>
        <v>5156</v>
      </c>
      <c r="F64" s="137"/>
      <c r="G64" s="137"/>
      <c r="H64" s="137">
        <f>'将来負担比率（分子）の構造'!K$43</f>
        <v>5048</v>
      </c>
      <c r="I64" s="137"/>
      <c r="J64" s="137"/>
      <c r="K64" s="137">
        <f>'将来負担比率（分子）の構造'!L$43</f>
        <v>4932</v>
      </c>
      <c r="L64" s="137"/>
      <c r="M64" s="137"/>
      <c r="N64" s="137">
        <f>'将来負担比率（分子）の構造'!M$43</f>
        <v>4796</v>
      </c>
      <c r="O64" s="137"/>
      <c r="P64" s="137"/>
    </row>
    <row r="65" spans="1:16">
      <c r="A65" s="137" t="s">
        <v>26</v>
      </c>
      <c r="B65" s="137">
        <f>'将来負担比率（分子）の構造'!I$42</f>
        <v>249</v>
      </c>
      <c r="C65" s="137"/>
      <c r="D65" s="137"/>
      <c r="E65" s="137">
        <f>'将来負担比率（分子）の構造'!J$42</f>
        <v>214</v>
      </c>
      <c r="F65" s="137"/>
      <c r="G65" s="137"/>
      <c r="H65" s="137">
        <f>'将来負担比率（分子）の構造'!K$42</f>
        <v>153</v>
      </c>
      <c r="I65" s="137"/>
      <c r="J65" s="137"/>
      <c r="K65" s="137">
        <f>'将来負担比率（分子）の構造'!L$42</f>
        <v>129</v>
      </c>
      <c r="L65" s="137"/>
      <c r="M65" s="137"/>
      <c r="N65" s="137">
        <f>'将来負担比率（分子）の構造'!M$42</f>
        <v>107</v>
      </c>
      <c r="O65" s="137"/>
      <c r="P65" s="137"/>
    </row>
    <row r="66" spans="1:16">
      <c r="A66" s="137" t="s">
        <v>25</v>
      </c>
      <c r="B66" s="137">
        <f>'将来負担比率（分子）の構造'!I$41</f>
        <v>16066</v>
      </c>
      <c r="C66" s="137"/>
      <c r="D66" s="137"/>
      <c r="E66" s="137">
        <f>'将来負担比率（分子）の構造'!J$41</f>
        <v>14594</v>
      </c>
      <c r="F66" s="137"/>
      <c r="G66" s="137"/>
      <c r="H66" s="137">
        <f>'将来負担比率（分子）の構造'!K$41</f>
        <v>13264</v>
      </c>
      <c r="I66" s="137"/>
      <c r="J66" s="137"/>
      <c r="K66" s="137">
        <f>'将来負担比率（分子）の構造'!L$41</f>
        <v>12169</v>
      </c>
      <c r="L66" s="137"/>
      <c r="M66" s="137"/>
      <c r="N66" s="137">
        <f>'将来負担比率（分子）の構造'!M$41</f>
        <v>11144</v>
      </c>
      <c r="O66" s="137"/>
      <c r="P66" s="137"/>
    </row>
    <row r="67" spans="1:16">
      <c r="A67" s="137" t="s">
        <v>63</v>
      </c>
      <c r="B67" s="137" t="e">
        <f>NA()</f>
        <v>#N/A</v>
      </c>
      <c r="C67" s="137">
        <f>IF(ISNUMBER('将来負担比率（分子）の構造'!I$53), IF('将来負担比率（分子）の構造'!I$53 &lt; 0, 0, '将来負担比率（分子）の構造'!I$53), NA())</f>
        <v>5503</v>
      </c>
      <c r="D67" s="137" t="e">
        <f>NA()</f>
        <v>#N/A</v>
      </c>
      <c r="E67" s="137" t="e">
        <f>NA()</f>
        <v>#N/A</v>
      </c>
      <c r="F67" s="137">
        <f>IF(ISNUMBER('将来負担比率（分子）の構造'!J$53), IF('将来負担比率（分子）の構造'!J$53 &lt; 0, 0, '将来負担比率（分子）の構造'!J$53), NA())</f>
        <v>4162</v>
      </c>
      <c r="G67" s="137" t="e">
        <f>NA()</f>
        <v>#N/A</v>
      </c>
      <c r="H67" s="137" t="e">
        <f>NA()</f>
        <v>#N/A</v>
      </c>
      <c r="I67" s="137">
        <f>IF(ISNUMBER('将来負担比率（分子）の構造'!K$53), IF('将来負担比率（分子）の構造'!K$53 &lt; 0, 0, '将来負担比率（分子）の構造'!K$53), NA())</f>
        <v>3148</v>
      </c>
      <c r="J67" s="137" t="e">
        <f>NA()</f>
        <v>#N/A</v>
      </c>
      <c r="K67" s="137" t="e">
        <f>NA()</f>
        <v>#N/A</v>
      </c>
      <c r="L67" s="137">
        <f>IF(ISNUMBER('将来負担比率（分子）の構造'!L$53), IF('将来負担比率（分子）の構造'!L$53 &lt; 0, 0, '将来負担比率（分子）の構造'!L$53), NA())</f>
        <v>2962</v>
      </c>
      <c r="M67" s="137" t="e">
        <f>NA()</f>
        <v>#N/A</v>
      </c>
      <c r="N67" s="137" t="e">
        <f>NA()</f>
        <v>#N/A</v>
      </c>
      <c r="O67" s="137">
        <f>IF(ISNUMBER('将来負担比率（分子）の構造'!M$53), IF('将来負担比率（分子）の構造'!M$53 &lt; 0, 0, '将来負担比率（分子）の構造'!M$53), NA())</f>
        <v>2281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59" t="s">
        <v>68</v>
      </c>
      <c r="X3" s="460"/>
      <c r="Y3" s="460"/>
      <c r="Z3" s="460"/>
      <c r="AA3" s="460"/>
      <c r="AB3" s="562"/>
      <c r="AC3" s="566" t="s">
        <v>69</v>
      </c>
      <c r="AD3" s="460"/>
      <c r="AE3" s="460"/>
      <c r="AF3" s="460"/>
      <c r="AG3" s="460"/>
      <c r="AH3" s="460"/>
      <c r="AI3" s="460"/>
      <c r="AJ3" s="460"/>
      <c r="AK3" s="460"/>
      <c r="AL3" s="528"/>
      <c r="AM3" s="459" t="s">
        <v>70</v>
      </c>
      <c r="AN3" s="460"/>
      <c r="AO3" s="460"/>
      <c r="AP3" s="460"/>
      <c r="AQ3" s="460"/>
      <c r="AR3" s="460"/>
      <c r="AS3" s="460"/>
      <c r="AT3" s="460"/>
      <c r="AU3" s="460"/>
      <c r="AV3" s="460"/>
      <c r="AW3" s="460"/>
      <c r="AX3" s="528"/>
      <c r="AY3" s="520" t="s">
        <v>1</v>
      </c>
      <c r="AZ3" s="521"/>
      <c r="BA3" s="521"/>
      <c r="BB3" s="521"/>
      <c r="BC3" s="521"/>
      <c r="BD3" s="521"/>
      <c r="BE3" s="521"/>
      <c r="BF3" s="521"/>
      <c r="BG3" s="521"/>
      <c r="BH3" s="521"/>
      <c r="BI3" s="521"/>
      <c r="BJ3" s="521"/>
      <c r="BK3" s="521"/>
      <c r="BL3" s="521"/>
      <c r="BM3" s="570"/>
      <c r="BN3" s="459" t="s">
        <v>71</v>
      </c>
      <c r="BO3" s="460"/>
      <c r="BP3" s="460"/>
      <c r="BQ3" s="460"/>
      <c r="BR3" s="460"/>
      <c r="BS3" s="460"/>
      <c r="BT3" s="460"/>
      <c r="BU3" s="528"/>
      <c r="BV3" s="459" t="s">
        <v>72</v>
      </c>
      <c r="BW3" s="460"/>
      <c r="BX3" s="460"/>
      <c r="BY3" s="460"/>
      <c r="BZ3" s="460"/>
      <c r="CA3" s="460"/>
      <c r="CB3" s="460"/>
      <c r="CC3" s="528"/>
      <c r="CD3" s="520" t="s">
        <v>1</v>
      </c>
      <c r="CE3" s="521"/>
      <c r="CF3" s="521"/>
      <c r="CG3" s="521"/>
      <c r="CH3" s="521"/>
      <c r="CI3" s="521"/>
      <c r="CJ3" s="521"/>
      <c r="CK3" s="521"/>
      <c r="CL3" s="521"/>
      <c r="CM3" s="521"/>
      <c r="CN3" s="521"/>
      <c r="CO3" s="521"/>
      <c r="CP3" s="521"/>
      <c r="CQ3" s="521"/>
      <c r="CR3" s="521"/>
      <c r="CS3" s="570"/>
      <c r="CT3" s="459" t="s">
        <v>73</v>
      </c>
      <c r="CU3" s="460"/>
      <c r="CV3" s="460"/>
      <c r="CW3" s="460"/>
      <c r="CX3" s="460"/>
      <c r="CY3" s="460"/>
      <c r="CZ3" s="460"/>
      <c r="DA3" s="528"/>
      <c r="DB3" s="459" t="s">
        <v>74</v>
      </c>
      <c r="DC3" s="460"/>
      <c r="DD3" s="460"/>
      <c r="DE3" s="460"/>
      <c r="DF3" s="460"/>
      <c r="DG3" s="460"/>
      <c r="DH3" s="460"/>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92"/>
      <c r="AN4" s="412"/>
      <c r="AO4" s="412"/>
      <c r="AP4" s="412"/>
      <c r="AQ4" s="412"/>
      <c r="AR4" s="412"/>
      <c r="AS4" s="412"/>
      <c r="AT4" s="412"/>
      <c r="AU4" s="412"/>
      <c r="AV4" s="412"/>
      <c r="AW4" s="412"/>
      <c r="AX4" s="569"/>
      <c r="AY4" s="386" t="s">
        <v>75</v>
      </c>
      <c r="AZ4" s="387"/>
      <c r="BA4" s="387"/>
      <c r="BB4" s="387"/>
      <c r="BC4" s="387"/>
      <c r="BD4" s="387"/>
      <c r="BE4" s="387"/>
      <c r="BF4" s="387"/>
      <c r="BG4" s="387"/>
      <c r="BH4" s="387"/>
      <c r="BI4" s="387"/>
      <c r="BJ4" s="387"/>
      <c r="BK4" s="387"/>
      <c r="BL4" s="387"/>
      <c r="BM4" s="388"/>
      <c r="BN4" s="389">
        <v>11556205</v>
      </c>
      <c r="BO4" s="390"/>
      <c r="BP4" s="390"/>
      <c r="BQ4" s="390"/>
      <c r="BR4" s="390"/>
      <c r="BS4" s="390"/>
      <c r="BT4" s="390"/>
      <c r="BU4" s="391"/>
      <c r="BV4" s="389">
        <v>11640070</v>
      </c>
      <c r="BW4" s="390"/>
      <c r="BX4" s="390"/>
      <c r="BY4" s="390"/>
      <c r="BZ4" s="390"/>
      <c r="CA4" s="390"/>
      <c r="CB4" s="390"/>
      <c r="CC4" s="391"/>
      <c r="CD4" s="554" t="s">
        <v>76</v>
      </c>
      <c r="CE4" s="555"/>
      <c r="CF4" s="555"/>
      <c r="CG4" s="555"/>
      <c r="CH4" s="555"/>
      <c r="CI4" s="555"/>
      <c r="CJ4" s="555"/>
      <c r="CK4" s="555"/>
      <c r="CL4" s="555"/>
      <c r="CM4" s="555"/>
      <c r="CN4" s="555"/>
      <c r="CO4" s="555"/>
      <c r="CP4" s="555"/>
      <c r="CQ4" s="555"/>
      <c r="CR4" s="555"/>
      <c r="CS4" s="556"/>
      <c r="CT4" s="557">
        <v>10.3</v>
      </c>
      <c r="CU4" s="558"/>
      <c r="CV4" s="558"/>
      <c r="CW4" s="558"/>
      <c r="CX4" s="558"/>
      <c r="CY4" s="558"/>
      <c r="CZ4" s="558"/>
      <c r="DA4" s="559"/>
      <c r="DB4" s="557">
        <v>10.5</v>
      </c>
      <c r="DC4" s="558"/>
      <c r="DD4" s="558"/>
      <c r="DE4" s="558"/>
      <c r="DF4" s="558"/>
      <c r="DG4" s="558"/>
      <c r="DH4" s="558"/>
      <c r="DI4" s="559"/>
      <c r="DJ4" s="139"/>
      <c r="DK4" s="139"/>
      <c r="DL4" s="139"/>
      <c r="DM4" s="139"/>
      <c r="DN4" s="139"/>
      <c r="DO4" s="139"/>
    </row>
    <row r="5" spans="1:119" ht="18.75" customHeight="1">
      <c r="A5" s="140"/>
      <c r="B5" s="564"/>
      <c r="C5" s="413"/>
      <c r="D5" s="413"/>
      <c r="E5" s="565"/>
      <c r="F5" s="565"/>
      <c r="G5" s="565"/>
      <c r="H5" s="565"/>
      <c r="I5" s="565"/>
      <c r="J5" s="565"/>
      <c r="K5" s="565"/>
      <c r="L5" s="565"/>
      <c r="M5" s="565"/>
      <c r="N5" s="565"/>
      <c r="O5" s="565"/>
      <c r="P5" s="565"/>
      <c r="Q5" s="565"/>
      <c r="R5" s="411"/>
      <c r="S5" s="411"/>
      <c r="T5" s="411"/>
      <c r="U5" s="411"/>
      <c r="V5" s="568"/>
      <c r="W5" s="492"/>
      <c r="X5" s="412"/>
      <c r="Y5" s="412"/>
      <c r="Z5" s="412"/>
      <c r="AA5" s="412"/>
      <c r="AB5" s="413"/>
      <c r="AC5" s="411"/>
      <c r="AD5" s="412"/>
      <c r="AE5" s="412"/>
      <c r="AF5" s="412"/>
      <c r="AG5" s="412"/>
      <c r="AH5" s="412"/>
      <c r="AI5" s="412"/>
      <c r="AJ5" s="412"/>
      <c r="AK5" s="412"/>
      <c r="AL5" s="569"/>
      <c r="AM5" s="463" t="s">
        <v>77</v>
      </c>
      <c r="AN5" s="368"/>
      <c r="AO5" s="368"/>
      <c r="AP5" s="368"/>
      <c r="AQ5" s="368"/>
      <c r="AR5" s="368"/>
      <c r="AS5" s="368"/>
      <c r="AT5" s="369"/>
      <c r="AU5" s="445" t="s">
        <v>78</v>
      </c>
      <c r="AV5" s="446"/>
      <c r="AW5" s="446"/>
      <c r="AX5" s="446"/>
      <c r="AY5" s="374" t="s">
        <v>79</v>
      </c>
      <c r="AZ5" s="375"/>
      <c r="BA5" s="375"/>
      <c r="BB5" s="375"/>
      <c r="BC5" s="375"/>
      <c r="BD5" s="375"/>
      <c r="BE5" s="375"/>
      <c r="BF5" s="375"/>
      <c r="BG5" s="375"/>
      <c r="BH5" s="375"/>
      <c r="BI5" s="375"/>
      <c r="BJ5" s="375"/>
      <c r="BK5" s="375"/>
      <c r="BL5" s="375"/>
      <c r="BM5" s="376"/>
      <c r="BN5" s="394">
        <v>10779815</v>
      </c>
      <c r="BO5" s="395"/>
      <c r="BP5" s="395"/>
      <c r="BQ5" s="395"/>
      <c r="BR5" s="395"/>
      <c r="BS5" s="395"/>
      <c r="BT5" s="395"/>
      <c r="BU5" s="396"/>
      <c r="BV5" s="394">
        <v>10801977</v>
      </c>
      <c r="BW5" s="395"/>
      <c r="BX5" s="395"/>
      <c r="BY5" s="395"/>
      <c r="BZ5" s="395"/>
      <c r="CA5" s="395"/>
      <c r="CB5" s="395"/>
      <c r="CC5" s="396"/>
      <c r="CD5" s="403" t="s">
        <v>80</v>
      </c>
      <c r="CE5" s="404"/>
      <c r="CF5" s="404"/>
      <c r="CG5" s="404"/>
      <c r="CH5" s="404"/>
      <c r="CI5" s="404"/>
      <c r="CJ5" s="404"/>
      <c r="CK5" s="404"/>
      <c r="CL5" s="404"/>
      <c r="CM5" s="404"/>
      <c r="CN5" s="404"/>
      <c r="CO5" s="404"/>
      <c r="CP5" s="404"/>
      <c r="CQ5" s="404"/>
      <c r="CR5" s="404"/>
      <c r="CS5" s="405"/>
      <c r="CT5" s="364">
        <v>83.9</v>
      </c>
      <c r="CU5" s="365"/>
      <c r="CV5" s="365"/>
      <c r="CW5" s="365"/>
      <c r="CX5" s="365"/>
      <c r="CY5" s="365"/>
      <c r="CZ5" s="365"/>
      <c r="DA5" s="366"/>
      <c r="DB5" s="364">
        <v>82.3</v>
      </c>
      <c r="DC5" s="365"/>
      <c r="DD5" s="365"/>
      <c r="DE5" s="365"/>
      <c r="DF5" s="365"/>
      <c r="DG5" s="365"/>
      <c r="DH5" s="365"/>
      <c r="DI5" s="366"/>
      <c r="DJ5" s="139"/>
      <c r="DK5" s="139"/>
      <c r="DL5" s="139"/>
      <c r="DM5" s="139"/>
      <c r="DN5" s="139"/>
      <c r="DO5" s="139"/>
    </row>
    <row r="6" spans="1:119" ht="18.75" customHeight="1">
      <c r="A6" s="140"/>
      <c r="B6" s="534" t="s">
        <v>81</v>
      </c>
      <c r="C6" s="410"/>
      <c r="D6" s="410"/>
      <c r="E6" s="535"/>
      <c r="F6" s="535"/>
      <c r="G6" s="535"/>
      <c r="H6" s="535"/>
      <c r="I6" s="535"/>
      <c r="J6" s="535"/>
      <c r="K6" s="535"/>
      <c r="L6" s="535" t="s">
        <v>82</v>
      </c>
      <c r="M6" s="535"/>
      <c r="N6" s="535"/>
      <c r="O6" s="535"/>
      <c r="P6" s="535"/>
      <c r="Q6" s="535"/>
      <c r="R6" s="437"/>
      <c r="S6" s="437"/>
      <c r="T6" s="437"/>
      <c r="U6" s="437"/>
      <c r="V6" s="541"/>
      <c r="W6" s="474" t="s">
        <v>83</v>
      </c>
      <c r="X6" s="409"/>
      <c r="Y6" s="409"/>
      <c r="Z6" s="409"/>
      <c r="AA6" s="409"/>
      <c r="AB6" s="410"/>
      <c r="AC6" s="546" t="s">
        <v>84</v>
      </c>
      <c r="AD6" s="547"/>
      <c r="AE6" s="547"/>
      <c r="AF6" s="547"/>
      <c r="AG6" s="547"/>
      <c r="AH6" s="547"/>
      <c r="AI6" s="547"/>
      <c r="AJ6" s="547"/>
      <c r="AK6" s="547"/>
      <c r="AL6" s="548"/>
      <c r="AM6" s="463" t="s">
        <v>85</v>
      </c>
      <c r="AN6" s="368"/>
      <c r="AO6" s="368"/>
      <c r="AP6" s="368"/>
      <c r="AQ6" s="368"/>
      <c r="AR6" s="368"/>
      <c r="AS6" s="368"/>
      <c r="AT6" s="369"/>
      <c r="AU6" s="445" t="s">
        <v>78</v>
      </c>
      <c r="AV6" s="446"/>
      <c r="AW6" s="446"/>
      <c r="AX6" s="446"/>
      <c r="AY6" s="374" t="s">
        <v>86</v>
      </c>
      <c r="AZ6" s="375"/>
      <c r="BA6" s="375"/>
      <c r="BB6" s="375"/>
      <c r="BC6" s="375"/>
      <c r="BD6" s="375"/>
      <c r="BE6" s="375"/>
      <c r="BF6" s="375"/>
      <c r="BG6" s="375"/>
      <c r="BH6" s="375"/>
      <c r="BI6" s="375"/>
      <c r="BJ6" s="375"/>
      <c r="BK6" s="375"/>
      <c r="BL6" s="375"/>
      <c r="BM6" s="376"/>
      <c r="BN6" s="394">
        <v>776390</v>
      </c>
      <c r="BO6" s="395"/>
      <c r="BP6" s="395"/>
      <c r="BQ6" s="395"/>
      <c r="BR6" s="395"/>
      <c r="BS6" s="395"/>
      <c r="BT6" s="395"/>
      <c r="BU6" s="396"/>
      <c r="BV6" s="394">
        <v>838093</v>
      </c>
      <c r="BW6" s="395"/>
      <c r="BX6" s="395"/>
      <c r="BY6" s="395"/>
      <c r="BZ6" s="395"/>
      <c r="CA6" s="395"/>
      <c r="CB6" s="395"/>
      <c r="CC6" s="396"/>
      <c r="CD6" s="403" t="s">
        <v>87</v>
      </c>
      <c r="CE6" s="404"/>
      <c r="CF6" s="404"/>
      <c r="CG6" s="404"/>
      <c r="CH6" s="404"/>
      <c r="CI6" s="404"/>
      <c r="CJ6" s="404"/>
      <c r="CK6" s="404"/>
      <c r="CL6" s="404"/>
      <c r="CM6" s="404"/>
      <c r="CN6" s="404"/>
      <c r="CO6" s="404"/>
      <c r="CP6" s="404"/>
      <c r="CQ6" s="404"/>
      <c r="CR6" s="404"/>
      <c r="CS6" s="405"/>
      <c r="CT6" s="531">
        <v>87.3</v>
      </c>
      <c r="CU6" s="532"/>
      <c r="CV6" s="532"/>
      <c r="CW6" s="532"/>
      <c r="CX6" s="532"/>
      <c r="CY6" s="532"/>
      <c r="CZ6" s="532"/>
      <c r="DA6" s="533"/>
      <c r="DB6" s="531">
        <v>86.6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63" t="s">
        <v>88</v>
      </c>
      <c r="AN7" s="368"/>
      <c r="AO7" s="368"/>
      <c r="AP7" s="368"/>
      <c r="AQ7" s="368"/>
      <c r="AR7" s="368"/>
      <c r="AS7" s="368"/>
      <c r="AT7" s="369"/>
      <c r="AU7" s="445" t="s">
        <v>89</v>
      </c>
      <c r="AV7" s="446"/>
      <c r="AW7" s="446"/>
      <c r="AX7" s="446"/>
      <c r="AY7" s="374" t="s">
        <v>90</v>
      </c>
      <c r="AZ7" s="375"/>
      <c r="BA7" s="375"/>
      <c r="BB7" s="375"/>
      <c r="BC7" s="375"/>
      <c r="BD7" s="375"/>
      <c r="BE7" s="375"/>
      <c r="BF7" s="375"/>
      <c r="BG7" s="375"/>
      <c r="BH7" s="375"/>
      <c r="BI7" s="375"/>
      <c r="BJ7" s="375"/>
      <c r="BK7" s="375"/>
      <c r="BL7" s="375"/>
      <c r="BM7" s="376"/>
      <c r="BN7" s="394">
        <v>21008</v>
      </c>
      <c r="BO7" s="395"/>
      <c r="BP7" s="395"/>
      <c r="BQ7" s="395"/>
      <c r="BR7" s="395"/>
      <c r="BS7" s="395"/>
      <c r="BT7" s="395"/>
      <c r="BU7" s="396"/>
      <c r="BV7" s="394">
        <v>42233</v>
      </c>
      <c r="BW7" s="395"/>
      <c r="BX7" s="395"/>
      <c r="BY7" s="395"/>
      <c r="BZ7" s="395"/>
      <c r="CA7" s="395"/>
      <c r="CB7" s="395"/>
      <c r="CC7" s="396"/>
      <c r="CD7" s="403" t="s">
        <v>91</v>
      </c>
      <c r="CE7" s="404"/>
      <c r="CF7" s="404"/>
      <c r="CG7" s="404"/>
      <c r="CH7" s="404"/>
      <c r="CI7" s="404"/>
      <c r="CJ7" s="404"/>
      <c r="CK7" s="404"/>
      <c r="CL7" s="404"/>
      <c r="CM7" s="404"/>
      <c r="CN7" s="404"/>
      <c r="CO7" s="404"/>
      <c r="CP7" s="404"/>
      <c r="CQ7" s="404"/>
      <c r="CR7" s="404"/>
      <c r="CS7" s="405"/>
      <c r="CT7" s="394">
        <v>7336130</v>
      </c>
      <c r="CU7" s="395"/>
      <c r="CV7" s="395"/>
      <c r="CW7" s="395"/>
      <c r="CX7" s="395"/>
      <c r="CY7" s="395"/>
      <c r="CZ7" s="395"/>
      <c r="DA7" s="396"/>
      <c r="DB7" s="394">
        <v>7601188</v>
      </c>
      <c r="DC7" s="395"/>
      <c r="DD7" s="395"/>
      <c r="DE7" s="395"/>
      <c r="DF7" s="395"/>
      <c r="DG7" s="395"/>
      <c r="DH7" s="395"/>
      <c r="DI7" s="396"/>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1"/>
      <c r="X8" s="462"/>
      <c r="Y8" s="462"/>
      <c r="Z8" s="462"/>
      <c r="AA8" s="462"/>
      <c r="AB8" s="475"/>
      <c r="AC8" s="551"/>
      <c r="AD8" s="552"/>
      <c r="AE8" s="552"/>
      <c r="AF8" s="552"/>
      <c r="AG8" s="552"/>
      <c r="AH8" s="552"/>
      <c r="AI8" s="552"/>
      <c r="AJ8" s="552"/>
      <c r="AK8" s="552"/>
      <c r="AL8" s="553"/>
      <c r="AM8" s="463" t="s">
        <v>92</v>
      </c>
      <c r="AN8" s="368"/>
      <c r="AO8" s="368"/>
      <c r="AP8" s="368"/>
      <c r="AQ8" s="368"/>
      <c r="AR8" s="368"/>
      <c r="AS8" s="368"/>
      <c r="AT8" s="369"/>
      <c r="AU8" s="445" t="s">
        <v>93</v>
      </c>
      <c r="AV8" s="446"/>
      <c r="AW8" s="446"/>
      <c r="AX8" s="446"/>
      <c r="AY8" s="374" t="s">
        <v>94</v>
      </c>
      <c r="AZ8" s="375"/>
      <c r="BA8" s="375"/>
      <c r="BB8" s="375"/>
      <c r="BC8" s="375"/>
      <c r="BD8" s="375"/>
      <c r="BE8" s="375"/>
      <c r="BF8" s="375"/>
      <c r="BG8" s="375"/>
      <c r="BH8" s="375"/>
      <c r="BI8" s="375"/>
      <c r="BJ8" s="375"/>
      <c r="BK8" s="375"/>
      <c r="BL8" s="375"/>
      <c r="BM8" s="376"/>
      <c r="BN8" s="394">
        <v>755382</v>
      </c>
      <c r="BO8" s="395"/>
      <c r="BP8" s="395"/>
      <c r="BQ8" s="395"/>
      <c r="BR8" s="395"/>
      <c r="BS8" s="395"/>
      <c r="BT8" s="395"/>
      <c r="BU8" s="396"/>
      <c r="BV8" s="394">
        <v>795860</v>
      </c>
      <c r="BW8" s="395"/>
      <c r="BX8" s="395"/>
      <c r="BY8" s="395"/>
      <c r="BZ8" s="395"/>
      <c r="CA8" s="395"/>
      <c r="CB8" s="395"/>
      <c r="CC8" s="396"/>
      <c r="CD8" s="403" t="s">
        <v>95</v>
      </c>
      <c r="CE8" s="404"/>
      <c r="CF8" s="404"/>
      <c r="CG8" s="404"/>
      <c r="CH8" s="404"/>
      <c r="CI8" s="404"/>
      <c r="CJ8" s="404"/>
      <c r="CK8" s="404"/>
      <c r="CL8" s="404"/>
      <c r="CM8" s="404"/>
      <c r="CN8" s="404"/>
      <c r="CO8" s="404"/>
      <c r="CP8" s="404"/>
      <c r="CQ8" s="404"/>
      <c r="CR8" s="404"/>
      <c r="CS8" s="405"/>
      <c r="CT8" s="496">
        <v>0.24</v>
      </c>
      <c r="CU8" s="497"/>
      <c r="CV8" s="497"/>
      <c r="CW8" s="497"/>
      <c r="CX8" s="497"/>
      <c r="CY8" s="497"/>
      <c r="CZ8" s="497"/>
      <c r="DA8" s="498"/>
      <c r="DB8" s="496">
        <v>0.25</v>
      </c>
      <c r="DC8" s="497"/>
      <c r="DD8" s="497"/>
      <c r="DE8" s="497"/>
      <c r="DF8" s="497"/>
      <c r="DG8" s="497"/>
      <c r="DH8" s="497"/>
      <c r="DI8" s="498"/>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14432</v>
      </c>
      <c r="S9" s="526"/>
      <c r="T9" s="526"/>
      <c r="U9" s="526"/>
      <c r="V9" s="527"/>
      <c r="W9" s="459" t="s">
        <v>98</v>
      </c>
      <c r="X9" s="460"/>
      <c r="Y9" s="460"/>
      <c r="Z9" s="460"/>
      <c r="AA9" s="460"/>
      <c r="AB9" s="460"/>
      <c r="AC9" s="460"/>
      <c r="AD9" s="460"/>
      <c r="AE9" s="460"/>
      <c r="AF9" s="460"/>
      <c r="AG9" s="460"/>
      <c r="AH9" s="460"/>
      <c r="AI9" s="460"/>
      <c r="AJ9" s="460"/>
      <c r="AK9" s="460"/>
      <c r="AL9" s="528"/>
      <c r="AM9" s="463" t="s">
        <v>99</v>
      </c>
      <c r="AN9" s="368"/>
      <c r="AO9" s="368"/>
      <c r="AP9" s="368"/>
      <c r="AQ9" s="368"/>
      <c r="AR9" s="368"/>
      <c r="AS9" s="368"/>
      <c r="AT9" s="369"/>
      <c r="AU9" s="445" t="s">
        <v>78</v>
      </c>
      <c r="AV9" s="446"/>
      <c r="AW9" s="446"/>
      <c r="AX9" s="446"/>
      <c r="AY9" s="374" t="s">
        <v>100</v>
      </c>
      <c r="AZ9" s="375"/>
      <c r="BA9" s="375"/>
      <c r="BB9" s="375"/>
      <c r="BC9" s="375"/>
      <c r="BD9" s="375"/>
      <c r="BE9" s="375"/>
      <c r="BF9" s="375"/>
      <c r="BG9" s="375"/>
      <c r="BH9" s="375"/>
      <c r="BI9" s="375"/>
      <c r="BJ9" s="375"/>
      <c r="BK9" s="375"/>
      <c r="BL9" s="375"/>
      <c r="BM9" s="376"/>
      <c r="BN9" s="394">
        <v>-40478</v>
      </c>
      <c r="BO9" s="395"/>
      <c r="BP9" s="395"/>
      <c r="BQ9" s="395"/>
      <c r="BR9" s="395"/>
      <c r="BS9" s="395"/>
      <c r="BT9" s="395"/>
      <c r="BU9" s="396"/>
      <c r="BV9" s="394">
        <v>-83427</v>
      </c>
      <c r="BW9" s="395"/>
      <c r="BX9" s="395"/>
      <c r="BY9" s="395"/>
      <c r="BZ9" s="395"/>
      <c r="CA9" s="395"/>
      <c r="CB9" s="395"/>
      <c r="CC9" s="396"/>
      <c r="CD9" s="403" t="s">
        <v>101</v>
      </c>
      <c r="CE9" s="404"/>
      <c r="CF9" s="404"/>
      <c r="CG9" s="404"/>
      <c r="CH9" s="404"/>
      <c r="CI9" s="404"/>
      <c r="CJ9" s="404"/>
      <c r="CK9" s="404"/>
      <c r="CL9" s="404"/>
      <c r="CM9" s="404"/>
      <c r="CN9" s="404"/>
      <c r="CO9" s="404"/>
      <c r="CP9" s="404"/>
      <c r="CQ9" s="404"/>
      <c r="CR9" s="404"/>
      <c r="CS9" s="405"/>
      <c r="CT9" s="364">
        <v>20.5</v>
      </c>
      <c r="CU9" s="365"/>
      <c r="CV9" s="365"/>
      <c r="CW9" s="365"/>
      <c r="CX9" s="365"/>
      <c r="CY9" s="365"/>
      <c r="CZ9" s="365"/>
      <c r="DA9" s="366"/>
      <c r="DB9" s="364">
        <v>22.4</v>
      </c>
      <c r="DC9" s="365"/>
      <c r="DD9" s="365"/>
      <c r="DE9" s="365"/>
      <c r="DF9" s="365"/>
      <c r="DG9" s="365"/>
      <c r="DH9" s="365"/>
      <c r="DI9" s="366"/>
      <c r="DJ9" s="139"/>
      <c r="DK9" s="139"/>
      <c r="DL9" s="139"/>
      <c r="DM9" s="139"/>
      <c r="DN9" s="139"/>
      <c r="DO9" s="139"/>
    </row>
    <row r="10" spans="1:119" ht="18.75" customHeight="1" thickBot="1">
      <c r="A10" s="140"/>
      <c r="B10" s="520"/>
      <c r="C10" s="521"/>
      <c r="D10" s="521"/>
      <c r="E10" s="521"/>
      <c r="F10" s="521"/>
      <c r="G10" s="521"/>
      <c r="H10" s="521"/>
      <c r="I10" s="521"/>
      <c r="J10" s="521"/>
      <c r="K10" s="448"/>
      <c r="L10" s="367" t="s">
        <v>102</v>
      </c>
      <c r="M10" s="368"/>
      <c r="N10" s="368"/>
      <c r="O10" s="368"/>
      <c r="P10" s="368"/>
      <c r="Q10" s="369"/>
      <c r="R10" s="370">
        <v>15642</v>
      </c>
      <c r="S10" s="371"/>
      <c r="T10" s="371"/>
      <c r="U10" s="371"/>
      <c r="V10" s="373"/>
      <c r="W10" s="529"/>
      <c r="X10" s="347"/>
      <c r="Y10" s="347"/>
      <c r="Z10" s="347"/>
      <c r="AA10" s="347"/>
      <c r="AB10" s="347"/>
      <c r="AC10" s="347"/>
      <c r="AD10" s="347"/>
      <c r="AE10" s="347"/>
      <c r="AF10" s="347"/>
      <c r="AG10" s="347"/>
      <c r="AH10" s="347"/>
      <c r="AI10" s="347"/>
      <c r="AJ10" s="347"/>
      <c r="AK10" s="347"/>
      <c r="AL10" s="530"/>
      <c r="AM10" s="463" t="s">
        <v>103</v>
      </c>
      <c r="AN10" s="368"/>
      <c r="AO10" s="368"/>
      <c r="AP10" s="368"/>
      <c r="AQ10" s="368"/>
      <c r="AR10" s="368"/>
      <c r="AS10" s="368"/>
      <c r="AT10" s="369"/>
      <c r="AU10" s="445" t="s">
        <v>104</v>
      </c>
      <c r="AV10" s="446"/>
      <c r="AW10" s="446"/>
      <c r="AX10" s="446"/>
      <c r="AY10" s="374" t="s">
        <v>105</v>
      </c>
      <c r="AZ10" s="375"/>
      <c r="BA10" s="375"/>
      <c r="BB10" s="375"/>
      <c r="BC10" s="375"/>
      <c r="BD10" s="375"/>
      <c r="BE10" s="375"/>
      <c r="BF10" s="375"/>
      <c r="BG10" s="375"/>
      <c r="BH10" s="375"/>
      <c r="BI10" s="375"/>
      <c r="BJ10" s="375"/>
      <c r="BK10" s="375"/>
      <c r="BL10" s="375"/>
      <c r="BM10" s="376"/>
      <c r="BN10" s="394">
        <v>54305</v>
      </c>
      <c r="BO10" s="395"/>
      <c r="BP10" s="395"/>
      <c r="BQ10" s="395"/>
      <c r="BR10" s="395"/>
      <c r="BS10" s="395"/>
      <c r="BT10" s="395"/>
      <c r="BU10" s="396"/>
      <c r="BV10" s="394">
        <v>54050</v>
      </c>
      <c r="BW10" s="395"/>
      <c r="BX10" s="395"/>
      <c r="BY10" s="395"/>
      <c r="BZ10" s="395"/>
      <c r="CA10" s="395"/>
      <c r="CB10" s="395"/>
      <c r="CC10" s="396"/>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349" t="s">
        <v>107</v>
      </c>
      <c r="M11" s="350"/>
      <c r="N11" s="350"/>
      <c r="O11" s="350"/>
      <c r="P11" s="350"/>
      <c r="Q11" s="351"/>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63" t="s">
        <v>109</v>
      </c>
      <c r="AN11" s="368"/>
      <c r="AO11" s="368"/>
      <c r="AP11" s="368"/>
      <c r="AQ11" s="368"/>
      <c r="AR11" s="368"/>
      <c r="AS11" s="368"/>
      <c r="AT11" s="369"/>
      <c r="AU11" s="445" t="s">
        <v>110</v>
      </c>
      <c r="AV11" s="446"/>
      <c r="AW11" s="446"/>
      <c r="AX11" s="446"/>
      <c r="AY11" s="374" t="s">
        <v>111</v>
      </c>
      <c r="AZ11" s="375"/>
      <c r="BA11" s="375"/>
      <c r="BB11" s="375"/>
      <c r="BC11" s="375"/>
      <c r="BD11" s="375"/>
      <c r="BE11" s="375"/>
      <c r="BF11" s="375"/>
      <c r="BG11" s="375"/>
      <c r="BH11" s="375"/>
      <c r="BI11" s="375"/>
      <c r="BJ11" s="375"/>
      <c r="BK11" s="375"/>
      <c r="BL11" s="375"/>
      <c r="BM11" s="376"/>
      <c r="BN11" s="394" t="s">
        <v>112</v>
      </c>
      <c r="BO11" s="395"/>
      <c r="BP11" s="395"/>
      <c r="BQ11" s="395"/>
      <c r="BR11" s="395"/>
      <c r="BS11" s="395"/>
      <c r="BT11" s="395"/>
      <c r="BU11" s="396"/>
      <c r="BV11" s="394">
        <v>182754</v>
      </c>
      <c r="BW11" s="395"/>
      <c r="BX11" s="395"/>
      <c r="BY11" s="395"/>
      <c r="BZ11" s="395"/>
      <c r="CA11" s="395"/>
      <c r="CB11" s="395"/>
      <c r="CC11" s="396"/>
      <c r="CD11" s="403" t="s">
        <v>113</v>
      </c>
      <c r="CE11" s="404"/>
      <c r="CF11" s="404"/>
      <c r="CG11" s="404"/>
      <c r="CH11" s="404"/>
      <c r="CI11" s="404"/>
      <c r="CJ11" s="404"/>
      <c r="CK11" s="404"/>
      <c r="CL11" s="404"/>
      <c r="CM11" s="404"/>
      <c r="CN11" s="404"/>
      <c r="CO11" s="404"/>
      <c r="CP11" s="404"/>
      <c r="CQ11" s="404"/>
      <c r="CR11" s="404"/>
      <c r="CS11" s="405"/>
      <c r="CT11" s="496" t="s">
        <v>112</v>
      </c>
      <c r="CU11" s="497"/>
      <c r="CV11" s="497"/>
      <c r="CW11" s="497"/>
      <c r="CX11" s="497"/>
      <c r="CY11" s="497"/>
      <c r="CZ11" s="497"/>
      <c r="DA11" s="498"/>
      <c r="DB11" s="496" t="s">
        <v>112</v>
      </c>
      <c r="DC11" s="497"/>
      <c r="DD11" s="497"/>
      <c r="DE11" s="497"/>
      <c r="DF11" s="497"/>
      <c r="DG11" s="497"/>
      <c r="DH11" s="497"/>
      <c r="DI11" s="498"/>
      <c r="DJ11" s="139"/>
      <c r="DK11" s="139"/>
      <c r="DL11" s="139"/>
      <c r="DM11" s="139"/>
      <c r="DN11" s="139"/>
      <c r="DO11" s="139"/>
    </row>
    <row r="12" spans="1:119" ht="18.75" customHeight="1">
      <c r="A12" s="140"/>
      <c r="B12" s="499" t="s">
        <v>114</v>
      </c>
      <c r="C12" s="500"/>
      <c r="D12" s="500"/>
      <c r="E12" s="500"/>
      <c r="F12" s="500"/>
      <c r="G12" s="500"/>
      <c r="H12" s="500"/>
      <c r="I12" s="500"/>
      <c r="J12" s="500"/>
      <c r="K12" s="501"/>
      <c r="L12" s="508" t="s">
        <v>115</v>
      </c>
      <c r="M12" s="509"/>
      <c r="N12" s="509"/>
      <c r="O12" s="509"/>
      <c r="P12" s="509"/>
      <c r="Q12" s="510"/>
      <c r="R12" s="511">
        <v>14951</v>
      </c>
      <c r="S12" s="512"/>
      <c r="T12" s="512"/>
      <c r="U12" s="512"/>
      <c r="V12" s="513"/>
      <c r="W12" s="514" t="s">
        <v>1</v>
      </c>
      <c r="X12" s="446"/>
      <c r="Y12" s="446"/>
      <c r="Z12" s="446"/>
      <c r="AA12" s="446"/>
      <c r="AB12" s="515"/>
      <c r="AC12" s="445" t="s">
        <v>116</v>
      </c>
      <c r="AD12" s="446"/>
      <c r="AE12" s="446"/>
      <c r="AF12" s="446"/>
      <c r="AG12" s="515"/>
      <c r="AH12" s="445" t="s">
        <v>117</v>
      </c>
      <c r="AI12" s="446"/>
      <c r="AJ12" s="446"/>
      <c r="AK12" s="446"/>
      <c r="AL12" s="516"/>
      <c r="AM12" s="463" t="s">
        <v>118</v>
      </c>
      <c r="AN12" s="368"/>
      <c r="AO12" s="368"/>
      <c r="AP12" s="368"/>
      <c r="AQ12" s="368"/>
      <c r="AR12" s="368"/>
      <c r="AS12" s="368"/>
      <c r="AT12" s="369"/>
      <c r="AU12" s="445" t="s">
        <v>119</v>
      </c>
      <c r="AV12" s="446"/>
      <c r="AW12" s="446"/>
      <c r="AX12" s="446"/>
      <c r="AY12" s="374" t="s">
        <v>120</v>
      </c>
      <c r="AZ12" s="375"/>
      <c r="BA12" s="375"/>
      <c r="BB12" s="375"/>
      <c r="BC12" s="375"/>
      <c r="BD12" s="375"/>
      <c r="BE12" s="375"/>
      <c r="BF12" s="375"/>
      <c r="BG12" s="375"/>
      <c r="BH12" s="375"/>
      <c r="BI12" s="375"/>
      <c r="BJ12" s="375"/>
      <c r="BK12" s="375"/>
      <c r="BL12" s="375"/>
      <c r="BM12" s="376"/>
      <c r="BN12" s="394" t="s">
        <v>121</v>
      </c>
      <c r="BO12" s="395"/>
      <c r="BP12" s="395"/>
      <c r="BQ12" s="395"/>
      <c r="BR12" s="395"/>
      <c r="BS12" s="395"/>
      <c r="BT12" s="395"/>
      <c r="BU12" s="396"/>
      <c r="BV12" s="394" t="s">
        <v>121</v>
      </c>
      <c r="BW12" s="395"/>
      <c r="BX12" s="395"/>
      <c r="BY12" s="395"/>
      <c r="BZ12" s="395"/>
      <c r="CA12" s="395"/>
      <c r="CB12" s="395"/>
      <c r="CC12" s="396"/>
      <c r="CD12" s="403" t="s">
        <v>122</v>
      </c>
      <c r="CE12" s="404"/>
      <c r="CF12" s="404"/>
      <c r="CG12" s="404"/>
      <c r="CH12" s="404"/>
      <c r="CI12" s="404"/>
      <c r="CJ12" s="404"/>
      <c r="CK12" s="404"/>
      <c r="CL12" s="404"/>
      <c r="CM12" s="404"/>
      <c r="CN12" s="404"/>
      <c r="CO12" s="404"/>
      <c r="CP12" s="404"/>
      <c r="CQ12" s="404"/>
      <c r="CR12" s="404"/>
      <c r="CS12" s="405"/>
      <c r="CT12" s="496" t="s">
        <v>121</v>
      </c>
      <c r="CU12" s="497"/>
      <c r="CV12" s="497"/>
      <c r="CW12" s="497"/>
      <c r="CX12" s="497"/>
      <c r="CY12" s="497"/>
      <c r="CZ12" s="497"/>
      <c r="DA12" s="498"/>
      <c r="DB12" s="496" t="s">
        <v>121</v>
      </c>
      <c r="DC12" s="497"/>
      <c r="DD12" s="497"/>
      <c r="DE12" s="497"/>
      <c r="DF12" s="497"/>
      <c r="DG12" s="497"/>
      <c r="DH12" s="497"/>
      <c r="DI12" s="498"/>
      <c r="DJ12" s="139"/>
      <c r="DK12" s="139"/>
      <c r="DL12" s="139"/>
      <c r="DM12" s="139"/>
      <c r="DN12" s="139"/>
      <c r="DO12" s="139"/>
    </row>
    <row r="13" spans="1:119" ht="18.75" customHeight="1">
      <c r="A13" s="140"/>
      <c r="B13" s="502"/>
      <c r="C13" s="503"/>
      <c r="D13" s="503"/>
      <c r="E13" s="503"/>
      <c r="F13" s="503"/>
      <c r="G13" s="503"/>
      <c r="H13" s="503"/>
      <c r="I13" s="503"/>
      <c r="J13" s="503"/>
      <c r="K13" s="504"/>
      <c r="L13" s="150"/>
      <c r="M13" s="486" t="s">
        <v>123</v>
      </c>
      <c r="N13" s="487"/>
      <c r="O13" s="487"/>
      <c r="P13" s="487"/>
      <c r="Q13" s="488"/>
      <c r="R13" s="489">
        <v>14865</v>
      </c>
      <c r="S13" s="490"/>
      <c r="T13" s="490"/>
      <c r="U13" s="490"/>
      <c r="V13" s="491"/>
      <c r="W13" s="474" t="s">
        <v>124</v>
      </c>
      <c r="X13" s="409"/>
      <c r="Y13" s="409"/>
      <c r="Z13" s="409"/>
      <c r="AA13" s="409"/>
      <c r="AB13" s="410"/>
      <c r="AC13" s="370">
        <v>1183</v>
      </c>
      <c r="AD13" s="371"/>
      <c r="AE13" s="371"/>
      <c r="AF13" s="371"/>
      <c r="AG13" s="372"/>
      <c r="AH13" s="370">
        <v>1247</v>
      </c>
      <c r="AI13" s="371"/>
      <c r="AJ13" s="371"/>
      <c r="AK13" s="371"/>
      <c r="AL13" s="373"/>
      <c r="AM13" s="463" t="s">
        <v>125</v>
      </c>
      <c r="AN13" s="368"/>
      <c r="AO13" s="368"/>
      <c r="AP13" s="368"/>
      <c r="AQ13" s="368"/>
      <c r="AR13" s="368"/>
      <c r="AS13" s="368"/>
      <c r="AT13" s="369"/>
      <c r="AU13" s="445" t="s">
        <v>126</v>
      </c>
      <c r="AV13" s="446"/>
      <c r="AW13" s="446"/>
      <c r="AX13" s="446"/>
      <c r="AY13" s="374" t="s">
        <v>127</v>
      </c>
      <c r="AZ13" s="375"/>
      <c r="BA13" s="375"/>
      <c r="BB13" s="375"/>
      <c r="BC13" s="375"/>
      <c r="BD13" s="375"/>
      <c r="BE13" s="375"/>
      <c r="BF13" s="375"/>
      <c r="BG13" s="375"/>
      <c r="BH13" s="375"/>
      <c r="BI13" s="375"/>
      <c r="BJ13" s="375"/>
      <c r="BK13" s="375"/>
      <c r="BL13" s="375"/>
      <c r="BM13" s="376"/>
      <c r="BN13" s="394">
        <v>13827</v>
      </c>
      <c r="BO13" s="395"/>
      <c r="BP13" s="395"/>
      <c r="BQ13" s="395"/>
      <c r="BR13" s="395"/>
      <c r="BS13" s="395"/>
      <c r="BT13" s="395"/>
      <c r="BU13" s="396"/>
      <c r="BV13" s="394">
        <v>153377</v>
      </c>
      <c r="BW13" s="395"/>
      <c r="BX13" s="395"/>
      <c r="BY13" s="395"/>
      <c r="BZ13" s="395"/>
      <c r="CA13" s="395"/>
      <c r="CB13" s="395"/>
      <c r="CC13" s="396"/>
      <c r="CD13" s="403" t="s">
        <v>128</v>
      </c>
      <c r="CE13" s="404"/>
      <c r="CF13" s="404"/>
      <c r="CG13" s="404"/>
      <c r="CH13" s="404"/>
      <c r="CI13" s="404"/>
      <c r="CJ13" s="404"/>
      <c r="CK13" s="404"/>
      <c r="CL13" s="404"/>
      <c r="CM13" s="404"/>
      <c r="CN13" s="404"/>
      <c r="CO13" s="404"/>
      <c r="CP13" s="404"/>
      <c r="CQ13" s="404"/>
      <c r="CR13" s="404"/>
      <c r="CS13" s="405"/>
      <c r="CT13" s="364">
        <v>11.5</v>
      </c>
      <c r="CU13" s="365"/>
      <c r="CV13" s="365"/>
      <c r="CW13" s="365"/>
      <c r="CX13" s="365"/>
      <c r="CY13" s="365"/>
      <c r="CZ13" s="365"/>
      <c r="DA13" s="366"/>
      <c r="DB13" s="364">
        <v>12.1</v>
      </c>
      <c r="DC13" s="365"/>
      <c r="DD13" s="365"/>
      <c r="DE13" s="365"/>
      <c r="DF13" s="365"/>
      <c r="DG13" s="365"/>
      <c r="DH13" s="365"/>
      <c r="DI13" s="366"/>
      <c r="DJ13" s="139"/>
      <c r="DK13" s="139"/>
      <c r="DL13" s="139"/>
      <c r="DM13" s="139"/>
      <c r="DN13" s="139"/>
      <c r="DO13" s="139"/>
    </row>
    <row r="14" spans="1:119" ht="18.75" customHeight="1" thickBot="1">
      <c r="A14" s="140"/>
      <c r="B14" s="502"/>
      <c r="C14" s="503"/>
      <c r="D14" s="503"/>
      <c r="E14" s="503"/>
      <c r="F14" s="503"/>
      <c r="G14" s="503"/>
      <c r="H14" s="503"/>
      <c r="I14" s="503"/>
      <c r="J14" s="503"/>
      <c r="K14" s="504"/>
      <c r="L14" s="479" t="s">
        <v>129</v>
      </c>
      <c r="M14" s="494"/>
      <c r="N14" s="494"/>
      <c r="O14" s="494"/>
      <c r="P14" s="494"/>
      <c r="Q14" s="495"/>
      <c r="R14" s="489">
        <v>15209</v>
      </c>
      <c r="S14" s="490"/>
      <c r="T14" s="490"/>
      <c r="U14" s="490"/>
      <c r="V14" s="491"/>
      <c r="W14" s="492"/>
      <c r="X14" s="412"/>
      <c r="Y14" s="412"/>
      <c r="Z14" s="412"/>
      <c r="AA14" s="412"/>
      <c r="AB14" s="413"/>
      <c r="AC14" s="482">
        <v>17.100000000000001</v>
      </c>
      <c r="AD14" s="483"/>
      <c r="AE14" s="483"/>
      <c r="AF14" s="483"/>
      <c r="AG14" s="484"/>
      <c r="AH14" s="482">
        <v>17.600000000000001</v>
      </c>
      <c r="AI14" s="483"/>
      <c r="AJ14" s="483"/>
      <c r="AK14" s="483"/>
      <c r="AL14" s="485"/>
      <c r="AM14" s="463"/>
      <c r="AN14" s="368"/>
      <c r="AO14" s="368"/>
      <c r="AP14" s="368"/>
      <c r="AQ14" s="368"/>
      <c r="AR14" s="368"/>
      <c r="AS14" s="368"/>
      <c r="AT14" s="369"/>
      <c r="AU14" s="445"/>
      <c r="AV14" s="446"/>
      <c r="AW14" s="446"/>
      <c r="AX14" s="446"/>
      <c r="AY14" s="374"/>
      <c r="AZ14" s="375"/>
      <c r="BA14" s="375"/>
      <c r="BB14" s="375"/>
      <c r="BC14" s="375"/>
      <c r="BD14" s="375"/>
      <c r="BE14" s="375"/>
      <c r="BF14" s="375"/>
      <c r="BG14" s="375"/>
      <c r="BH14" s="375"/>
      <c r="BI14" s="375"/>
      <c r="BJ14" s="375"/>
      <c r="BK14" s="375"/>
      <c r="BL14" s="375"/>
      <c r="BM14" s="376"/>
      <c r="BN14" s="394"/>
      <c r="BO14" s="395"/>
      <c r="BP14" s="395"/>
      <c r="BQ14" s="395"/>
      <c r="BR14" s="395"/>
      <c r="BS14" s="395"/>
      <c r="BT14" s="395"/>
      <c r="BU14" s="396"/>
      <c r="BV14" s="394"/>
      <c r="BW14" s="395"/>
      <c r="BX14" s="395"/>
      <c r="BY14" s="395"/>
      <c r="BZ14" s="395"/>
      <c r="CA14" s="395"/>
      <c r="CB14" s="395"/>
      <c r="CC14" s="396"/>
      <c r="CD14" s="400" t="s">
        <v>130</v>
      </c>
      <c r="CE14" s="401"/>
      <c r="CF14" s="401"/>
      <c r="CG14" s="401"/>
      <c r="CH14" s="401"/>
      <c r="CI14" s="401"/>
      <c r="CJ14" s="401"/>
      <c r="CK14" s="401"/>
      <c r="CL14" s="401"/>
      <c r="CM14" s="401"/>
      <c r="CN14" s="401"/>
      <c r="CO14" s="401"/>
      <c r="CP14" s="401"/>
      <c r="CQ14" s="401"/>
      <c r="CR14" s="401"/>
      <c r="CS14" s="402"/>
      <c r="CT14" s="493">
        <v>40.4</v>
      </c>
      <c r="CU14" s="453"/>
      <c r="CV14" s="453"/>
      <c r="CW14" s="453"/>
      <c r="CX14" s="453"/>
      <c r="CY14" s="453"/>
      <c r="CZ14" s="453"/>
      <c r="DA14" s="454"/>
      <c r="DB14" s="493">
        <v>50.4</v>
      </c>
      <c r="DC14" s="453"/>
      <c r="DD14" s="453"/>
      <c r="DE14" s="453"/>
      <c r="DF14" s="453"/>
      <c r="DG14" s="453"/>
      <c r="DH14" s="453"/>
      <c r="DI14" s="454"/>
      <c r="DJ14" s="139"/>
      <c r="DK14" s="139"/>
      <c r="DL14" s="139"/>
      <c r="DM14" s="139"/>
      <c r="DN14" s="139"/>
      <c r="DO14" s="139"/>
    </row>
    <row r="15" spans="1:119" ht="18.75" customHeight="1">
      <c r="A15" s="140"/>
      <c r="B15" s="502"/>
      <c r="C15" s="503"/>
      <c r="D15" s="503"/>
      <c r="E15" s="503"/>
      <c r="F15" s="503"/>
      <c r="G15" s="503"/>
      <c r="H15" s="503"/>
      <c r="I15" s="503"/>
      <c r="J15" s="503"/>
      <c r="K15" s="504"/>
      <c r="L15" s="150"/>
      <c r="M15" s="486" t="s">
        <v>123</v>
      </c>
      <c r="N15" s="487"/>
      <c r="O15" s="487"/>
      <c r="P15" s="487"/>
      <c r="Q15" s="488"/>
      <c r="R15" s="489">
        <v>15116</v>
      </c>
      <c r="S15" s="490"/>
      <c r="T15" s="490"/>
      <c r="U15" s="490"/>
      <c r="V15" s="491"/>
      <c r="W15" s="474" t="s">
        <v>131</v>
      </c>
      <c r="X15" s="409"/>
      <c r="Y15" s="409"/>
      <c r="Z15" s="409"/>
      <c r="AA15" s="409"/>
      <c r="AB15" s="410"/>
      <c r="AC15" s="370">
        <v>1922</v>
      </c>
      <c r="AD15" s="371"/>
      <c r="AE15" s="371"/>
      <c r="AF15" s="371"/>
      <c r="AG15" s="372"/>
      <c r="AH15" s="370">
        <v>1945</v>
      </c>
      <c r="AI15" s="371"/>
      <c r="AJ15" s="371"/>
      <c r="AK15" s="371"/>
      <c r="AL15" s="373"/>
      <c r="AM15" s="463"/>
      <c r="AN15" s="368"/>
      <c r="AO15" s="368"/>
      <c r="AP15" s="368"/>
      <c r="AQ15" s="368"/>
      <c r="AR15" s="368"/>
      <c r="AS15" s="368"/>
      <c r="AT15" s="369"/>
      <c r="AU15" s="445"/>
      <c r="AV15" s="446"/>
      <c r="AW15" s="446"/>
      <c r="AX15" s="446"/>
      <c r="AY15" s="386" t="s">
        <v>132</v>
      </c>
      <c r="AZ15" s="387"/>
      <c r="BA15" s="387"/>
      <c r="BB15" s="387"/>
      <c r="BC15" s="387"/>
      <c r="BD15" s="387"/>
      <c r="BE15" s="387"/>
      <c r="BF15" s="387"/>
      <c r="BG15" s="387"/>
      <c r="BH15" s="387"/>
      <c r="BI15" s="387"/>
      <c r="BJ15" s="387"/>
      <c r="BK15" s="387"/>
      <c r="BL15" s="387"/>
      <c r="BM15" s="388"/>
      <c r="BN15" s="389">
        <v>1467395</v>
      </c>
      <c r="BO15" s="390"/>
      <c r="BP15" s="390"/>
      <c r="BQ15" s="390"/>
      <c r="BR15" s="390"/>
      <c r="BS15" s="390"/>
      <c r="BT15" s="390"/>
      <c r="BU15" s="391"/>
      <c r="BV15" s="389">
        <v>1534792</v>
      </c>
      <c r="BW15" s="390"/>
      <c r="BX15" s="390"/>
      <c r="BY15" s="390"/>
      <c r="BZ15" s="390"/>
      <c r="CA15" s="390"/>
      <c r="CB15" s="390"/>
      <c r="CC15" s="391"/>
      <c r="CD15" s="476" t="s">
        <v>133</v>
      </c>
      <c r="CE15" s="477"/>
      <c r="CF15" s="477"/>
      <c r="CG15" s="477"/>
      <c r="CH15" s="477"/>
      <c r="CI15" s="477"/>
      <c r="CJ15" s="477"/>
      <c r="CK15" s="477"/>
      <c r="CL15" s="477"/>
      <c r="CM15" s="477"/>
      <c r="CN15" s="477"/>
      <c r="CO15" s="477"/>
      <c r="CP15" s="477"/>
      <c r="CQ15" s="477"/>
      <c r="CR15" s="477"/>
      <c r="CS15" s="47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2"/>
      <c r="C16" s="503"/>
      <c r="D16" s="503"/>
      <c r="E16" s="503"/>
      <c r="F16" s="503"/>
      <c r="G16" s="503"/>
      <c r="H16" s="503"/>
      <c r="I16" s="503"/>
      <c r="J16" s="503"/>
      <c r="K16" s="504"/>
      <c r="L16" s="479" t="s">
        <v>134</v>
      </c>
      <c r="M16" s="480"/>
      <c r="N16" s="480"/>
      <c r="O16" s="480"/>
      <c r="P16" s="480"/>
      <c r="Q16" s="481"/>
      <c r="R16" s="471" t="s">
        <v>135</v>
      </c>
      <c r="S16" s="472"/>
      <c r="T16" s="472"/>
      <c r="U16" s="472"/>
      <c r="V16" s="473"/>
      <c r="W16" s="492"/>
      <c r="X16" s="412"/>
      <c r="Y16" s="412"/>
      <c r="Z16" s="412"/>
      <c r="AA16" s="412"/>
      <c r="AB16" s="413"/>
      <c r="AC16" s="482">
        <v>27.8</v>
      </c>
      <c r="AD16" s="483"/>
      <c r="AE16" s="483"/>
      <c r="AF16" s="483"/>
      <c r="AG16" s="484"/>
      <c r="AH16" s="482">
        <v>27.4</v>
      </c>
      <c r="AI16" s="483"/>
      <c r="AJ16" s="483"/>
      <c r="AK16" s="483"/>
      <c r="AL16" s="485"/>
      <c r="AM16" s="463"/>
      <c r="AN16" s="368"/>
      <c r="AO16" s="368"/>
      <c r="AP16" s="368"/>
      <c r="AQ16" s="368"/>
      <c r="AR16" s="368"/>
      <c r="AS16" s="368"/>
      <c r="AT16" s="369"/>
      <c r="AU16" s="445"/>
      <c r="AV16" s="446"/>
      <c r="AW16" s="446"/>
      <c r="AX16" s="446"/>
      <c r="AY16" s="374" t="s">
        <v>136</v>
      </c>
      <c r="AZ16" s="375"/>
      <c r="BA16" s="375"/>
      <c r="BB16" s="375"/>
      <c r="BC16" s="375"/>
      <c r="BD16" s="375"/>
      <c r="BE16" s="375"/>
      <c r="BF16" s="375"/>
      <c r="BG16" s="375"/>
      <c r="BH16" s="375"/>
      <c r="BI16" s="375"/>
      <c r="BJ16" s="375"/>
      <c r="BK16" s="375"/>
      <c r="BL16" s="375"/>
      <c r="BM16" s="376"/>
      <c r="BN16" s="394">
        <v>6248868</v>
      </c>
      <c r="BO16" s="395"/>
      <c r="BP16" s="395"/>
      <c r="BQ16" s="395"/>
      <c r="BR16" s="395"/>
      <c r="BS16" s="395"/>
      <c r="BT16" s="395"/>
      <c r="BU16" s="396"/>
      <c r="BV16" s="394">
        <v>6132039</v>
      </c>
      <c r="BW16" s="395"/>
      <c r="BX16" s="395"/>
      <c r="BY16" s="395"/>
      <c r="BZ16" s="395"/>
      <c r="CA16" s="395"/>
      <c r="CB16" s="395"/>
      <c r="CC16" s="396"/>
      <c r="CD16" s="154"/>
      <c r="CE16" s="392"/>
      <c r="CF16" s="392"/>
      <c r="CG16" s="392"/>
      <c r="CH16" s="392"/>
      <c r="CI16" s="392"/>
      <c r="CJ16" s="392"/>
      <c r="CK16" s="392"/>
      <c r="CL16" s="392"/>
      <c r="CM16" s="392"/>
      <c r="CN16" s="392"/>
      <c r="CO16" s="392"/>
      <c r="CP16" s="392"/>
      <c r="CQ16" s="392"/>
      <c r="CR16" s="392"/>
      <c r="CS16" s="393"/>
      <c r="CT16" s="364"/>
      <c r="CU16" s="365"/>
      <c r="CV16" s="365"/>
      <c r="CW16" s="365"/>
      <c r="CX16" s="365"/>
      <c r="CY16" s="365"/>
      <c r="CZ16" s="365"/>
      <c r="DA16" s="366"/>
      <c r="DB16" s="364"/>
      <c r="DC16" s="365"/>
      <c r="DD16" s="365"/>
      <c r="DE16" s="365"/>
      <c r="DF16" s="365"/>
      <c r="DG16" s="365"/>
      <c r="DH16" s="365"/>
      <c r="DI16" s="366"/>
      <c r="DJ16" s="139"/>
      <c r="DK16" s="139"/>
      <c r="DL16" s="139"/>
      <c r="DM16" s="139"/>
      <c r="DN16" s="139"/>
      <c r="DO16" s="139"/>
    </row>
    <row r="17" spans="1:119" ht="18.75" customHeight="1" thickBot="1">
      <c r="A17" s="140"/>
      <c r="B17" s="505"/>
      <c r="C17" s="506"/>
      <c r="D17" s="506"/>
      <c r="E17" s="506"/>
      <c r="F17" s="506"/>
      <c r="G17" s="506"/>
      <c r="H17" s="506"/>
      <c r="I17" s="506"/>
      <c r="J17" s="506"/>
      <c r="K17" s="507"/>
      <c r="L17" s="155"/>
      <c r="M17" s="468" t="s">
        <v>137</v>
      </c>
      <c r="N17" s="469"/>
      <c r="O17" s="469"/>
      <c r="P17" s="469"/>
      <c r="Q17" s="470"/>
      <c r="R17" s="471" t="s">
        <v>135</v>
      </c>
      <c r="S17" s="472"/>
      <c r="T17" s="472"/>
      <c r="U17" s="472"/>
      <c r="V17" s="473"/>
      <c r="W17" s="474" t="s">
        <v>138</v>
      </c>
      <c r="X17" s="409"/>
      <c r="Y17" s="409"/>
      <c r="Z17" s="409"/>
      <c r="AA17" s="409"/>
      <c r="AB17" s="410"/>
      <c r="AC17" s="370">
        <v>3821</v>
      </c>
      <c r="AD17" s="371"/>
      <c r="AE17" s="371"/>
      <c r="AF17" s="371"/>
      <c r="AG17" s="372"/>
      <c r="AH17" s="370">
        <v>3894</v>
      </c>
      <c r="AI17" s="371"/>
      <c r="AJ17" s="371"/>
      <c r="AK17" s="371"/>
      <c r="AL17" s="373"/>
      <c r="AM17" s="463"/>
      <c r="AN17" s="368"/>
      <c r="AO17" s="368"/>
      <c r="AP17" s="368"/>
      <c r="AQ17" s="368"/>
      <c r="AR17" s="368"/>
      <c r="AS17" s="368"/>
      <c r="AT17" s="369"/>
      <c r="AU17" s="445"/>
      <c r="AV17" s="446"/>
      <c r="AW17" s="446"/>
      <c r="AX17" s="446"/>
      <c r="AY17" s="374" t="s">
        <v>139</v>
      </c>
      <c r="AZ17" s="375"/>
      <c r="BA17" s="375"/>
      <c r="BB17" s="375"/>
      <c r="BC17" s="375"/>
      <c r="BD17" s="375"/>
      <c r="BE17" s="375"/>
      <c r="BF17" s="375"/>
      <c r="BG17" s="375"/>
      <c r="BH17" s="375"/>
      <c r="BI17" s="375"/>
      <c r="BJ17" s="375"/>
      <c r="BK17" s="375"/>
      <c r="BL17" s="375"/>
      <c r="BM17" s="376"/>
      <c r="BN17" s="394">
        <v>1810144</v>
      </c>
      <c r="BO17" s="395"/>
      <c r="BP17" s="395"/>
      <c r="BQ17" s="395"/>
      <c r="BR17" s="395"/>
      <c r="BS17" s="395"/>
      <c r="BT17" s="395"/>
      <c r="BU17" s="396"/>
      <c r="BV17" s="394">
        <v>1896229</v>
      </c>
      <c r="BW17" s="395"/>
      <c r="BX17" s="395"/>
      <c r="BY17" s="395"/>
      <c r="BZ17" s="395"/>
      <c r="CA17" s="395"/>
      <c r="CB17" s="395"/>
      <c r="CC17" s="396"/>
      <c r="CD17" s="154"/>
      <c r="CE17" s="392"/>
      <c r="CF17" s="392"/>
      <c r="CG17" s="392"/>
      <c r="CH17" s="392"/>
      <c r="CI17" s="392"/>
      <c r="CJ17" s="392"/>
      <c r="CK17" s="392"/>
      <c r="CL17" s="392"/>
      <c r="CM17" s="392"/>
      <c r="CN17" s="392"/>
      <c r="CO17" s="392"/>
      <c r="CP17" s="392"/>
      <c r="CQ17" s="392"/>
      <c r="CR17" s="392"/>
      <c r="CS17" s="393"/>
      <c r="CT17" s="364"/>
      <c r="CU17" s="365"/>
      <c r="CV17" s="365"/>
      <c r="CW17" s="365"/>
      <c r="CX17" s="365"/>
      <c r="CY17" s="365"/>
      <c r="CZ17" s="365"/>
      <c r="DA17" s="366"/>
      <c r="DB17" s="364"/>
      <c r="DC17" s="365"/>
      <c r="DD17" s="365"/>
      <c r="DE17" s="365"/>
      <c r="DF17" s="365"/>
      <c r="DG17" s="365"/>
      <c r="DH17" s="365"/>
      <c r="DI17" s="366"/>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64">
        <v>232.17</v>
      </c>
      <c r="M18" s="464"/>
      <c r="N18" s="464"/>
      <c r="O18" s="464"/>
      <c r="P18" s="464"/>
      <c r="Q18" s="464"/>
      <c r="R18" s="465"/>
      <c r="S18" s="465"/>
      <c r="T18" s="465"/>
      <c r="U18" s="465"/>
      <c r="V18" s="466"/>
      <c r="W18" s="461"/>
      <c r="X18" s="462"/>
      <c r="Y18" s="462"/>
      <c r="Z18" s="462"/>
      <c r="AA18" s="462"/>
      <c r="AB18" s="475"/>
      <c r="AC18" s="358">
        <v>55.2</v>
      </c>
      <c r="AD18" s="359"/>
      <c r="AE18" s="359"/>
      <c r="AF18" s="359"/>
      <c r="AG18" s="467"/>
      <c r="AH18" s="358">
        <v>55</v>
      </c>
      <c r="AI18" s="359"/>
      <c r="AJ18" s="359"/>
      <c r="AK18" s="359"/>
      <c r="AL18" s="360"/>
      <c r="AM18" s="463"/>
      <c r="AN18" s="368"/>
      <c r="AO18" s="368"/>
      <c r="AP18" s="368"/>
      <c r="AQ18" s="368"/>
      <c r="AR18" s="368"/>
      <c r="AS18" s="368"/>
      <c r="AT18" s="369"/>
      <c r="AU18" s="445"/>
      <c r="AV18" s="446"/>
      <c r="AW18" s="446"/>
      <c r="AX18" s="446"/>
      <c r="AY18" s="374" t="s">
        <v>141</v>
      </c>
      <c r="AZ18" s="375"/>
      <c r="BA18" s="375"/>
      <c r="BB18" s="375"/>
      <c r="BC18" s="375"/>
      <c r="BD18" s="375"/>
      <c r="BE18" s="375"/>
      <c r="BF18" s="375"/>
      <c r="BG18" s="375"/>
      <c r="BH18" s="375"/>
      <c r="BI18" s="375"/>
      <c r="BJ18" s="375"/>
      <c r="BK18" s="375"/>
      <c r="BL18" s="375"/>
      <c r="BM18" s="376"/>
      <c r="BN18" s="394">
        <v>6256946</v>
      </c>
      <c r="BO18" s="395"/>
      <c r="BP18" s="395"/>
      <c r="BQ18" s="395"/>
      <c r="BR18" s="395"/>
      <c r="BS18" s="395"/>
      <c r="BT18" s="395"/>
      <c r="BU18" s="396"/>
      <c r="BV18" s="394">
        <v>6238305</v>
      </c>
      <c r="BW18" s="395"/>
      <c r="BX18" s="395"/>
      <c r="BY18" s="395"/>
      <c r="BZ18" s="395"/>
      <c r="CA18" s="395"/>
      <c r="CB18" s="395"/>
      <c r="CC18" s="396"/>
      <c r="CD18" s="154"/>
      <c r="CE18" s="392"/>
      <c r="CF18" s="392"/>
      <c r="CG18" s="392"/>
      <c r="CH18" s="392"/>
      <c r="CI18" s="392"/>
      <c r="CJ18" s="392"/>
      <c r="CK18" s="392"/>
      <c r="CL18" s="392"/>
      <c r="CM18" s="392"/>
      <c r="CN18" s="392"/>
      <c r="CO18" s="392"/>
      <c r="CP18" s="392"/>
      <c r="CQ18" s="392"/>
      <c r="CR18" s="392"/>
      <c r="CS18" s="393"/>
      <c r="CT18" s="364"/>
      <c r="CU18" s="365"/>
      <c r="CV18" s="365"/>
      <c r="CW18" s="365"/>
      <c r="CX18" s="365"/>
      <c r="CY18" s="365"/>
      <c r="CZ18" s="365"/>
      <c r="DA18" s="366"/>
      <c r="DB18" s="364"/>
      <c r="DC18" s="365"/>
      <c r="DD18" s="365"/>
      <c r="DE18" s="365"/>
      <c r="DF18" s="365"/>
      <c r="DG18" s="365"/>
      <c r="DH18" s="365"/>
      <c r="DI18" s="366"/>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0">
        <v>62</v>
      </c>
      <c r="M19" s="450"/>
      <c r="N19" s="450"/>
      <c r="O19" s="450"/>
      <c r="P19" s="450"/>
      <c r="Q19" s="450"/>
      <c r="R19" s="451"/>
      <c r="S19" s="451"/>
      <c r="T19" s="451"/>
      <c r="U19" s="451"/>
      <c r="V19" s="452"/>
      <c r="W19" s="459"/>
      <c r="X19" s="460"/>
      <c r="Y19" s="460"/>
      <c r="Z19" s="460"/>
      <c r="AA19" s="460"/>
      <c r="AB19" s="460"/>
      <c r="AC19" s="390"/>
      <c r="AD19" s="390"/>
      <c r="AE19" s="390"/>
      <c r="AF19" s="390"/>
      <c r="AG19" s="390"/>
      <c r="AH19" s="390"/>
      <c r="AI19" s="390"/>
      <c r="AJ19" s="390"/>
      <c r="AK19" s="390"/>
      <c r="AL19" s="391"/>
      <c r="AM19" s="463"/>
      <c r="AN19" s="368"/>
      <c r="AO19" s="368"/>
      <c r="AP19" s="368"/>
      <c r="AQ19" s="368"/>
      <c r="AR19" s="368"/>
      <c r="AS19" s="368"/>
      <c r="AT19" s="369"/>
      <c r="AU19" s="445"/>
      <c r="AV19" s="446"/>
      <c r="AW19" s="446"/>
      <c r="AX19" s="446"/>
      <c r="AY19" s="374" t="s">
        <v>143</v>
      </c>
      <c r="AZ19" s="375"/>
      <c r="BA19" s="375"/>
      <c r="BB19" s="375"/>
      <c r="BC19" s="375"/>
      <c r="BD19" s="375"/>
      <c r="BE19" s="375"/>
      <c r="BF19" s="375"/>
      <c r="BG19" s="375"/>
      <c r="BH19" s="375"/>
      <c r="BI19" s="375"/>
      <c r="BJ19" s="375"/>
      <c r="BK19" s="375"/>
      <c r="BL19" s="375"/>
      <c r="BM19" s="376"/>
      <c r="BN19" s="394">
        <v>8912008</v>
      </c>
      <c r="BO19" s="395"/>
      <c r="BP19" s="395"/>
      <c r="BQ19" s="395"/>
      <c r="BR19" s="395"/>
      <c r="BS19" s="395"/>
      <c r="BT19" s="395"/>
      <c r="BU19" s="396"/>
      <c r="BV19" s="394">
        <v>9169432</v>
      </c>
      <c r="BW19" s="395"/>
      <c r="BX19" s="395"/>
      <c r="BY19" s="395"/>
      <c r="BZ19" s="395"/>
      <c r="CA19" s="395"/>
      <c r="CB19" s="395"/>
      <c r="CC19" s="396"/>
      <c r="CD19" s="154"/>
      <c r="CE19" s="392"/>
      <c r="CF19" s="392"/>
      <c r="CG19" s="392"/>
      <c r="CH19" s="392"/>
      <c r="CI19" s="392"/>
      <c r="CJ19" s="392"/>
      <c r="CK19" s="392"/>
      <c r="CL19" s="392"/>
      <c r="CM19" s="392"/>
      <c r="CN19" s="392"/>
      <c r="CO19" s="392"/>
      <c r="CP19" s="392"/>
      <c r="CQ19" s="392"/>
      <c r="CR19" s="392"/>
      <c r="CS19" s="393"/>
      <c r="CT19" s="364"/>
      <c r="CU19" s="365"/>
      <c r="CV19" s="365"/>
      <c r="CW19" s="365"/>
      <c r="CX19" s="365"/>
      <c r="CY19" s="365"/>
      <c r="CZ19" s="365"/>
      <c r="DA19" s="366"/>
      <c r="DB19" s="364"/>
      <c r="DC19" s="365"/>
      <c r="DD19" s="365"/>
      <c r="DE19" s="365"/>
      <c r="DF19" s="365"/>
      <c r="DG19" s="365"/>
      <c r="DH19" s="365"/>
      <c r="DI19" s="366"/>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0">
        <v>5258</v>
      </c>
      <c r="M20" s="450"/>
      <c r="N20" s="450"/>
      <c r="O20" s="450"/>
      <c r="P20" s="450"/>
      <c r="Q20" s="450"/>
      <c r="R20" s="451"/>
      <c r="S20" s="451"/>
      <c r="T20" s="451"/>
      <c r="U20" s="451"/>
      <c r="V20" s="452"/>
      <c r="W20" s="461"/>
      <c r="X20" s="462"/>
      <c r="Y20" s="462"/>
      <c r="Z20" s="462"/>
      <c r="AA20" s="462"/>
      <c r="AB20" s="462"/>
      <c r="AC20" s="453"/>
      <c r="AD20" s="453"/>
      <c r="AE20" s="453"/>
      <c r="AF20" s="453"/>
      <c r="AG20" s="453"/>
      <c r="AH20" s="453"/>
      <c r="AI20" s="453"/>
      <c r="AJ20" s="453"/>
      <c r="AK20" s="453"/>
      <c r="AL20" s="454"/>
      <c r="AM20" s="455"/>
      <c r="AN20" s="350"/>
      <c r="AO20" s="350"/>
      <c r="AP20" s="350"/>
      <c r="AQ20" s="350"/>
      <c r="AR20" s="350"/>
      <c r="AS20" s="350"/>
      <c r="AT20" s="351"/>
      <c r="AU20" s="456"/>
      <c r="AV20" s="457"/>
      <c r="AW20" s="457"/>
      <c r="AX20" s="458"/>
      <c r="AY20" s="374"/>
      <c r="AZ20" s="375"/>
      <c r="BA20" s="375"/>
      <c r="BB20" s="375"/>
      <c r="BC20" s="375"/>
      <c r="BD20" s="375"/>
      <c r="BE20" s="375"/>
      <c r="BF20" s="375"/>
      <c r="BG20" s="375"/>
      <c r="BH20" s="375"/>
      <c r="BI20" s="375"/>
      <c r="BJ20" s="375"/>
      <c r="BK20" s="375"/>
      <c r="BL20" s="375"/>
      <c r="BM20" s="376"/>
      <c r="BN20" s="394"/>
      <c r="BO20" s="395"/>
      <c r="BP20" s="395"/>
      <c r="BQ20" s="395"/>
      <c r="BR20" s="395"/>
      <c r="BS20" s="395"/>
      <c r="BT20" s="395"/>
      <c r="BU20" s="396"/>
      <c r="BV20" s="394"/>
      <c r="BW20" s="395"/>
      <c r="BX20" s="395"/>
      <c r="BY20" s="395"/>
      <c r="BZ20" s="395"/>
      <c r="CA20" s="395"/>
      <c r="CB20" s="395"/>
      <c r="CC20" s="396"/>
      <c r="CD20" s="154"/>
      <c r="CE20" s="392"/>
      <c r="CF20" s="392"/>
      <c r="CG20" s="392"/>
      <c r="CH20" s="392"/>
      <c r="CI20" s="392"/>
      <c r="CJ20" s="392"/>
      <c r="CK20" s="392"/>
      <c r="CL20" s="392"/>
      <c r="CM20" s="392"/>
      <c r="CN20" s="392"/>
      <c r="CO20" s="392"/>
      <c r="CP20" s="392"/>
      <c r="CQ20" s="392"/>
      <c r="CR20" s="392"/>
      <c r="CS20" s="393"/>
      <c r="CT20" s="364"/>
      <c r="CU20" s="365"/>
      <c r="CV20" s="365"/>
      <c r="CW20" s="365"/>
      <c r="CX20" s="365"/>
      <c r="CY20" s="365"/>
      <c r="CZ20" s="365"/>
      <c r="DA20" s="366"/>
      <c r="DB20" s="364"/>
      <c r="DC20" s="365"/>
      <c r="DD20" s="365"/>
      <c r="DE20" s="365"/>
      <c r="DF20" s="365"/>
      <c r="DG20" s="365"/>
      <c r="DH20" s="365"/>
      <c r="DI20" s="366"/>
      <c r="DJ20" s="139"/>
      <c r="DK20" s="139"/>
      <c r="DL20" s="139"/>
      <c r="DM20" s="139"/>
      <c r="DN20" s="139"/>
      <c r="DO20" s="139"/>
    </row>
    <row r="21" spans="1:119" ht="18.75" customHeight="1">
      <c r="A21" s="140"/>
      <c r="B21" s="425" t="s">
        <v>145</v>
      </c>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7"/>
      <c r="AY21" s="374"/>
      <c r="AZ21" s="375"/>
      <c r="BA21" s="375"/>
      <c r="BB21" s="375"/>
      <c r="BC21" s="375"/>
      <c r="BD21" s="375"/>
      <c r="BE21" s="375"/>
      <c r="BF21" s="375"/>
      <c r="BG21" s="375"/>
      <c r="BH21" s="375"/>
      <c r="BI21" s="375"/>
      <c r="BJ21" s="375"/>
      <c r="BK21" s="375"/>
      <c r="BL21" s="375"/>
      <c r="BM21" s="376"/>
      <c r="BN21" s="394"/>
      <c r="BO21" s="395"/>
      <c r="BP21" s="395"/>
      <c r="BQ21" s="395"/>
      <c r="BR21" s="395"/>
      <c r="BS21" s="395"/>
      <c r="BT21" s="395"/>
      <c r="BU21" s="396"/>
      <c r="BV21" s="394"/>
      <c r="BW21" s="395"/>
      <c r="BX21" s="395"/>
      <c r="BY21" s="395"/>
      <c r="BZ21" s="395"/>
      <c r="CA21" s="395"/>
      <c r="CB21" s="395"/>
      <c r="CC21" s="396"/>
      <c r="CD21" s="154"/>
      <c r="CE21" s="392"/>
      <c r="CF21" s="392"/>
      <c r="CG21" s="392"/>
      <c r="CH21" s="392"/>
      <c r="CI21" s="392"/>
      <c r="CJ21" s="392"/>
      <c r="CK21" s="392"/>
      <c r="CL21" s="392"/>
      <c r="CM21" s="392"/>
      <c r="CN21" s="392"/>
      <c r="CO21" s="392"/>
      <c r="CP21" s="392"/>
      <c r="CQ21" s="392"/>
      <c r="CR21" s="392"/>
      <c r="CS21" s="393"/>
      <c r="CT21" s="364"/>
      <c r="CU21" s="365"/>
      <c r="CV21" s="365"/>
      <c r="CW21" s="365"/>
      <c r="CX21" s="365"/>
      <c r="CY21" s="365"/>
      <c r="CZ21" s="365"/>
      <c r="DA21" s="366"/>
      <c r="DB21" s="364"/>
      <c r="DC21" s="365"/>
      <c r="DD21" s="365"/>
      <c r="DE21" s="365"/>
      <c r="DF21" s="365"/>
      <c r="DG21" s="365"/>
      <c r="DH21" s="365"/>
      <c r="DI21" s="366"/>
      <c r="DJ21" s="139"/>
      <c r="DK21" s="139"/>
      <c r="DL21" s="139"/>
      <c r="DM21" s="139"/>
      <c r="DN21" s="139"/>
      <c r="DO21" s="139"/>
    </row>
    <row r="22" spans="1:119" ht="18.75" customHeight="1" thickBot="1">
      <c r="A22" s="140"/>
      <c r="B22" s="428" t="s">
        <v>146</v>
      </c>
      <c r="C22" s="429"/>
      <c r="D22" s="430"/>
      <c r="E22" s="437" t="s">
        <v>1</v>
      </c>
      <c r="F22" s="409"/>
      <c r="G22" s="409"/>
      <c r="H22" s="409"/>
      <c r="I22" s="409"/>
      <c r="J22" s="409"/>
      <c r="K22" s="410"/>
      <c r="L22" s="437" t="s">
        <v>147</v>
      </c>
      <c r="M22" s="409"/>
      <c r="N22" s="409"/>
      <c r="O22" s="409"/>
      <c r="P22" s="410"/>
      <c r="Q22" s="419" t="s">
        <v>148</v>
      </c>
      <c r="R22" s="420"/>
      <c r="S22" s="420"/>
      <c r="T22" s="420"/>
      <c r="U22" s="420"/>
      <c r="V22" s="438"/>
      <c r="W22" s="440" t="s">
        <v>149</v>
      </c>
      <c r="X22" s="429"/>
      <c r="Y22" s="430"/>
      <c r="Z22" s="437" t="s">
        <v>1</v>
      </c>
      <c r="AA22" s="409"/>
      <c r="AB22" s="409"/>
      <c r="AC22" s="409"/>
      <c r="AD22" s="409"/>
      <c r="AE22" s="409"/>
      <c r="AF22" s="409"/>
      <c r="AG22" s="410"/>
      <c r="AH22" s="408" t="s">
        <v>150</v>
      </c>
      <c r="AI22" s="409"/>
      <c r="AJ22" s="409"/>
      <c r="AK22" s="409"/>
      <c r="AL22" s="410"/>
      <c r="AM22" s="408" t="s">
        <v>151</v>
      </c>
      <c r="AN22" s="414"/>
      <c r="AO22" s="414"/>
      <c r="AP22" s="414"/>
      <c r="AQ22" s="414"/>
      <c r="AR22" s="415"/>
      <c r="AS22" s="419" t="s">
        <v>148</v>
      </c>
      <c r="AT22" s="420"/>
      <c r="AU22" s="420"/>
      <c r="AV22" s="420"/>
      <c r="AW22" s="420"/>
      <c r="AX22" s="421"/>
      <c r="AY22" s="361"/>
      <c r="AZ22" s="362"/>
      <c r="BA22" s="362"/>
      <c r="BB22" s="362"/>
      <c r="BC22" s="362"/>
      <c r="BD22" s="362"/>
      <c r="BE22" s="362"/>
      <c r="BF22" s="362"/>
      <c r="BG22" s="362"/>
      <c r="BH22" s="362"/>
      <c r="BI22" s="362"/>
      <c r="BJ22" s="362"/>
      <c r="BK22" s="362"/>
      <c r="BL22" s="362"/>
      <c r="BM22" s="363"/>
      <c r="BN22" s="397"/>
      <c r="BO22" s="398"/>
      <c r="BP22" s="398"/>
      <c r="BQ22" s="398"/>
      <c r="BR22" s="398"/>
      <c r="BS22" s="398"/>
      <c r="BT22" s="398"/>
      <c r="BU22" s="399"/>
      <c r="BV22" s="397"/>
      <c r="BW22" s="398"/>
      <c r="BX22" s="398"/>
      <c r="BY22" s="398"/>
      <c r="BZ22" s="398"/>
      <c r="CA22" s="398"/>
      <c r="CB22" s="398"/>
      <c r="CC22" s="399"/>
      <c r="CD22" s="154"/>
      <c r="CE22" s="392"/>
      <c r="CF22" s="392"/>
      <c r="CG22" s="392"/>
      <c r="CH22" s="392"/>
      <c r="CI22" s="392"/>
      <c r="CJ22" s="392"/>
      <c r="CK22" s="392"/>
      <c r="CL22" s="392"/>
      <c r="CM22" s="392"/>
      <c r="CN22" s="392"/>
      <c r="CO22" s="392"/>
      <c r="CP22" s="392"/>
      <c r="CQ22" s="392"/>
      <c r="CR22" s="392"/>
      <c r="CS22" s="393"/>
      <c r="CT22" s="364"/>
      <c r="CU22" s="365"/>
      <c r="CV22" s="365"/>
      <c r="CW22" s="365"/>
      <c r="CX22" s="365"/>
      <c r="CY22" s="365"/>
      <c r="CZ22" s="365"/>
      <c r="DA22" s="366"/>
      <c r="DB22" s="364"/>
      <c r="DC22" s="365"/>
      <c r="DD22" s="365"/>
      <c r="DE22" s="365"/>
      <c r="DF22" s="365"/>
      <c r="DG22" s="365"/>
      <c r="DH22" s="365"/>
      <c r="DI22" s="366"/>
      <c r="DJ22" s="139"/>
      <c r="DK22" s="139"/>
      <c r="DL22" s="139"/>
      <c r="DM22" s="139"/>
      <c r="DN22" s="139"/>
      <c r="DO22" s="139"/>
    </row>
    <row r="23" spans="1:119" ht="18.75" customHeight="1">
      <c r="A23" s="140"/>
      <c r="B23" s="431"/>
      <c r="C23" s="432"/>
      <c r="D23" s="433"/>
      <c r="E23" s="411"/>
      <c r="F23" s="412"/>
      <c r="G23" s="412"/>
      <c r="H23" s="412"/>
      <c r="I23" s="412"/>
      <c r="J23" s="412"/>
      <c r="K23" s="413"/>
      <c r="L23" s="411"/>
      <c r="M23" s="412"/>
      <c r="N23" s="412"/>
      <c r="O23" s="412"/>
      <c r="P23" s="413"/>
      <c r="Q23" s="422"/>
      <c r="R23" s="423"/>
      <c r="S23" s="423"/>
      <c r="T23" s="423"/>
      <c r="U23" s="423"/>
      <c r="V23" s="439"/>
      <c r="W23" s="441"/>
      <c r="X23" s="432"/>
      <c r="Y23" s="433"/>
      <c r="Z23" s="411"/>
      <c r="AA23" s="412"/>
      <c r="AB23" s="412"/>
      <c r="AC23" s="412"/>
      <c r="AD23" s="412"/>
      <c r="AE23" s="412"/>
      <c r="AF23" s="412"/>
      <c r="AG23" s="413"/>
      <c r="AH23" s="411"/>
      <c r="AI23" s="412"/>
      <c r="AJ23" s="412"/>
      <c r="AK23" s="412"/>
      <c r="AL23" s="413"/>
      <c r="AM23" s="416"/>
      <c r="AN23" s="417"/>
      <c r="AO23" s="417"/>
      <c r="AP23" s="417"/>
      <c r="AQ23" s="417"/>
      <c r="AR23" s="418"/>
      <c r="AS23" s="422"/>
      <c r="AT23" s="423"/>
      <c r="AU23" s="423"/>
      <c r="AV23" s="423"/>
      <c r="AW23" s="423"/>
      <c r="AX23" s="424"/>
      <c r="AY23" s="386" t="s">
        <v>152</v>
      </c>
      <c r="AZ23" s="387"/>
      <c r="BA23" s="387"/>
      <c r="BB23" s="387"/>
      <c r="BC23" s="387"/>
      <c r="BD23" s="387"/>
      <c r="BE23" s="387"/>
      <c r="BF23" s="387"/>
      <c r="BG23" s="387"/>
      <c r="BH23" s="387"/>
      <c r="BI23" s="387"/>
      <c r="BJ23" s="387"/>
      <c r="BK23" s="387"/>
      <c r="BL23" s="387"/>
      <c r="BM23" s="388"/>
      <c r="BN23" s="394">
        <v>11143501</v>
      </c>
      <c r="BO23" s="395"/>
      <c r="BP23" s="395"/>
      <c r="BQ23" s="395"/>
      <c r="BR23" s="395"/>
      <c r="BS23" s="395"/>
      <c r="BT23" s="395"/>
      <c r="BU23" s="396"/>
      <c r="BV23" s="394">
        <v>12169202</v>
      </c>
      <c r="BW23" s="395"/>
      <c r="BX23" s="395"/>
      <c r="BY23" s="395"/>
      <c r="BZ23" s="395"/>
      <c r="CA23" s="395"/>
      <c r="CB23" s="395"/>
      <c r="CC23" s="396"/>
      <c r="CD23" s="154"/>
      <c r="CE23" s="392"/>
      <c r="CF23" s="392"/>
      <c r="CG23" s="392"/>
      <c r="CH23" s="392"/>
      <c r="CI23" s="392"/>
      <c r="CJ23" s="392"/>
      <c r="CK23" s="392"/>
      <c r="CL23" s="392"/>
      <c r="CM23" s="392"/>
      <c r="CN23" s="392"/>
      <c r="CO23" s="392"/>
      <c r="CP23" s="392"/>
      <c r="CQ23" s="392"/>
      <c r="CR23" s="392"/>
      <c r="CS23" s="393"/>
      <c r="CT23" s="364"/>
      <c r="CU23" s="365"/>
      <c r="CV23" s="365"/>
      <c r="CW23" s="365"/>
      <c r="CX23" s="365"/>
      <c r="CY23" s="365"/>
      <c r="CZ23" s="365"/>
      <c r="DA23" s="366"/>
      <c r="DB23" s="364"/>
      <c r="DC23" s="365"/>
      <c r="DD23" s="365"/>
      <c r="DE23" s="365"/>
      <c r="DF23" s="365"/>
      <c r="DG23" s="365"/>
      <c r="DH23" s="365"/>
      <c r="DI23" s="366"/>
      <c r="DJ23" s="139"/>
      <c r="DK23" s="139"/>
      <c r="DL23" s="139"/>
      <c r="DM23" s="139"/>
      <c r="DN23" s="139"/>
      <c r="DO23" s="139"/>
    </row>
    <row r="24" spans="1:119" ht="18.75" customHeight="1" thickBot="1">
      <c r="A24" s="140"/>
      <c r="B24" s="431"/>
      <c r="C24" s="432"/>
      <c r="D24" s="433"/>
      <c r="E24" s="367" t="s">
        <v>153</v>
      </c>
      <c r="F24" s="368"/>
      <c r="G24" s="368"/>
      <c r="H24" s="368"/>
      <c r="I24" s="368"/>
      <c r="J24" s="368"/>
      <c r="K24" s="369"/>
      <c r="L24" s="370">
        <v>1</v>
      </c>
      <c r="M24" s="371"/>
      <c r="N24" s="371"/>
      <c r="O24" s="371"/>
      <c r="P24" s="372"/>
      <c r="Q24" s="370">
        <v>7350</v>
      </c>
      <c r="R24" s="371"/>
      <c r="S24" s="371"/>
      <c r="T24" s="371"/>
      <c r="U24" s="371"/>
      <c r="V24" s="372"/>
      <c r="W24" s="441"/>
      <c r="X24" s="432"/>
      <c r="Y24" s="433"/>
      <c r="Z24" s="367" t="s">
        <v>154</v>
      </c>
      <c r="AA24" s="368"/>
      <c r="AB24" s="368"/>
      <c r="AC24" s="368"/>
      <c r="AD24" s="368"/>
      <c r="AE24" s="368"/>
      <c r="AF24" s="368"/>
      <c r="AG24" s="369"/>
      <c r="AH24" s="370">
        <v>187</v>
      </c>
      <c r="AI24" s="371"/>
      <c r="AJ24" s="371"/>
      <c r="AK24" s="371"/>
      <c r="AL24" s="372"/>
      <c r="AM24" s="370">
        <v>567732</v>
      </c>
      <c r="AN24" s="371"/>
      <c r="AO24" s="371"/>
      <c r="AP24" s="371"/>
      <c r="AQ24" s="371"/>
      <c r="AR24" s="372"/>
      <c r="AS24" s="370">
        <v>3036</v>
      </c>
      <c r="AT24" s="371"/>
      <c r="AU24" s="371"/>
      <c r="AV24" s="371"/>
      <c r="AW24" s="371"/>
      <c r="AX24" s="373"/>
      <c r="AY24" s="361" t="s">
        <v>155</v>
      </c>
      <c r="AZ24" s="362"/>
      <c r="BA24" s="362"/>
      <c r="BB24" s="362"/>
      <c r="BC24" s="362"/>
      <c r="BD24" s="362"/>
      <c r="BE24" s="362"/>
      <c r="BF24" s="362"/>
      <c r="BG24" s="362"/>
      <c r="BH24" s="362"/>
      <c r="BI24" s="362"/>
      <c r="BJ24" s="362"/>
      <c r="BK24" s="362"/>
      <c r="BL24" s="362"/>
      <c r="BM24" s="363"/>
      <c r="BN24" s="394">
        <v>10304305</v>
      </c>
      <c r="BO24" s="395"/>
      <c r="BP24" s="395"/>
      <c r="BQ24" s="395"/>
      <c r="BR24" s="395"/>
      <c r="BS24" s="395"/>
      <c r="BT24" s="395"/>
      <c r="BU24" s="396"/>
      <c r="BV24" s="394">
        <v>10836857</v>
      </c>
      <c r="BW24" s="395"/>
      <c r="BX24" s="395"/>
      <c r="BY24" s="395"/>
      <c r="BZ24" s="395"/>
      <c r="CA24" s="395"/>
      <c r="CB24" s="395"/>
      <c r="CC24" s="396"/>
      <c r="CD24" s="154"/>
      <c r="CE24" s="392"/>
      <c r="CF24" s="392"/>
      <c r="CG24" s="392"/>
      <c r="CH24" s="392"/>
      <c r="CI24" s="392"/>
      <c r="CJ24" s="392"/>
      <c r="CK24" s="392"/>
      <c r="CL24" s="392"/>
      <c r="CM24" s="392"/>
      <c r="CN24" s="392"/>
      <c r="CO24" s="392"/>
      <c r="CP24" s="392"/>
      <c r="CQ24" s="392"/>
      <c r="CR24" s="392"/>
      <c r="CS24" s="393"/>
      <c r="CT24" s="364"/>
      <c r="CU24" s="365"/>
      <c r="CV24" s="365"/>
      <c r="CW24" s="365"/>
      <c r="CX24" s="365"/>
      <c r="CY24" s="365"/>
      <c r="CZ24" s="365"/>
      <c r="DA24" s="366"/>
      <c r="DB24" s="364"/>
      <c r="DC24" s="365"/>
      <c r="DD24" s="365"/>
      <c r="DE24" s="365"/>
      <c r="DF24" s="365"/>
      <c r="DG24" s="365"/>
      <c r="DH24" s="365"/>
      <c r="DI24" s="366"/>
      <c r="DJ24" s="139"/>
      <c r="DK24" s="139"/>
      <c r="DL24" s="139"/>
      <c r="DM24" s="139"/>
      <c r="DN24" s="139"/>
      <c r="DO24" s="139"/>
    </row>
    <row r="25" spans="1:119" s="139" customFormat="1" ht="18.75" customHeight="1">
      <c r="A25" s="140"/>
      <c r="B25" s="431"/>
      <c r="C25" s="432"/>
      <c r="D25" s="433"/>
      <c r="E25" s="367" t="s">
        <v>156</v>
      </c>
      <c r="F25" s="368"/>
      <c r="G25" s="368"/>
      <c r="H25" s="368"/>
      <c r="I25" s="368"/>
      <c r="J25" s="368"/>
      <c r="K25" s="369"/>
      <c r="L25" s="370">
        <v>1</v>
      </c>
      <c r="M25" s="371"/>
      <c r="N25" s="371"/>
      <c r="O25" s="371"/>
      <c r="P25" s="372"/>
      <c r="Q25" s="370">
        <v>5980</v>
      </c>
      <c r="R25" s="371"/>
      <c r="S25" s="371"/>
      <c r="T25" s="371"/>
      <c r="U25" s="371"/>
      <c r="V25" s="372"/>
      <c r="W25" s="441"/>
      <c r="X25" s="432"/>
      <c r="Y25" s="433"/>
      <c r="Z25" s="367" t="s">
        <v>157</v>
      </c>
      <c r="AA25" s="368"/>
      <c r="AB25" s="368"/>
      <c r="AC25" s="368"/>
      <c r="AD25" s="368"/>
      <c r="AE25" s="368"/>
      <c r="AF25" s="368"/>
      <c r="AG25" s="369"/>
      <c r="AH25" s="370" t="s">
        <v>121</v>
      </c>
      <c r="AI25" s="371"/>
      <c r="AJ25" s="371"/>
      <c r="AK25" s="371"/>
      <c r="AL25" s="372"/>
      <c r="AM25" s="370" t="s">
        <v>121</v>
      </c>
      <c r="AN25" s="371"/>
      <c r="AO25" s="371"/>
      <c r="AP25" s="371"/>
      <c r="AQ25" s="371"/>
      <c r="AR25" s="372"/>
      <c r="AS25" s="370" t="s">
        <v>121</v>
      </c>
      <c r="AT25" s="371"/>
      <c r="AU25" s="371"/>
      <c r="AV25" s="371"/>
      <c r="AW25" s="371"/>
      <c r="AX25" s="373"/>
      <c r="AY25" s="386" t="s">
        <v>158</v>
      </c>
      <c r="AZ25" s="387"/>
      <c r="BA25" s="387"/>
      <c r="BB25" s="387"/>
      <c r="BC25" s="387"/>
      <c r="BD25" s="387"/>
      <c r="BE25" s="387"/>
      <c r="BF25" s="387"/>
      <c r="BG25" s="387"/>
      <c r="BH25" s="387"/>
      <c r="BI25" s="387"/>
      <c r="BJ25" s="387"/>
      <c r="BK25" s="387"/>
      <c r="BL25" s="387"/>
      <c r="BM25" s="388"/>
      <c r="BN25" s="389">
        <v>393502</v>
      </c>
      <c r="BO25" s="390"/>
      <c r="BP25" s="390"/>
      <c r="BQ25" s="390"/>
      <c r="BR25" s="390"/>
      <c r="BS25" s="390"/>
      <c r="BT25" s="390"/>
      <c r="BU25" s="391"/>
      <c r="BV25" s="389">
        <v>601819</v>
      </c>
      <c r="BW25" s="390"/>
      <c r="BX25" s="390"/>
      <c r="BY25" s="390"/>
      <c r="BZ25" s="390"/>
      <c r="CA25" s="390"/>
      <c r="CB25" s="390"/>
      <c r="CC25" s="391"/>
      <c r="CD25" s="154"/>
      <c r="CE25" s="392"/>
      <c r="CF25" s="392"/>
      <c r="CG25" s="392"/>
      <c r="CH25" s="392"/>
      <c r="CI25" s="392"/>
      <c r="CJ25" s="392"/>
      <c r="CK25" s="392"/>
      <c r="CL25" s="392"/>
      <c r="CM25" s="392"/>
      <c r="CN25" s="392"/>
      <c r="CO25" s="392"/>
      <c r="CP25" s="392"/>
      <c r="CQ25" s="392"/>
      <c r="CR25" s="392"/>
      <c r="CS25" s="393"/>
      <c r="CT25" s="364"/>
      <c r="CU25" s="365"/>
      <c r="CV25" s="365"/>
      <c r="CW25" s="365"/>
      <c r="CX25" s="365"/>
      <c r="CY25" s="365"/>
      <c r="CZ25" s="365"/>
      <c r="DA25" s="366"/>
      <c r="DB25" s="364"/>
      <c r="DC25" s="365"/>
      <c r="DD25" s="365"/>
      <c r="DE25" s="365"/>
      <c r="DF25" s="365"/>
      <c r="DG25" s="365"/>
      <c r="DH25" s="365"/>
      <c r="DI25" s="366"/>
    </row>
    <row r="26" spans="1:119" s="139" customFormat="1" ht="18.75" customHeight="1">
      <c r="A26" s="140"/>
      <c r="B26" s="431"/>
      <c r="C26" s="432"/>
      <c r="D26" s="433"/>
      <c r="E26" s="367" t="s">
        <v>159</v>
      </c>
      <c r="F26" s="368"/>
      <c r="G26" s="368"/>
      <c r="H26" s="368"/>
      <c r="I26" s="368"/>
      <c r="J26" s="368"/>
      <c r="K26" s="369"/>
      <c r="L26" s="370">
        <v>1</v>
      </c>
      <c r="M26" s="371"/>
      <c r="N26" s="371"/>
      <c r="O26" s="371"/>
      <c r="P26" s="372"/>
      <c r="Q26" s="370">
        <v>5590</v>
      </c>
      <c r="R26" s="371"/>
      <c r="S26" s="371"/>
      <c r="T26" s="371"/>
      <c r="U26" s="371"/>
      <c r="V26" s="372"/>
      <c r="W26" s="441"/>
      <c r="X26" s="432"/>
      <c r="Y26" s="433"/>
      <c r="Z26" s="367" t="s">
        <v>160</v>
      </c>
      <c r="AA26" s="406"/>
      <c r="AB26" s="406"/>
      <c r="AC26" s="406"/>
      <c r="AD26" s="406"/>
      <c r="AE26" s="406"/>
      <c r="AF26" s="406"/>
      <c r="AG26" s="407"/>
      <c r="AH26" s="370">
        <v>6</v>
      </c>
      <c r="AI26" s="371"/>
      <c r="AJ26" s="371"/>
      <c r="AK26" s="371"/>
      <c r="AL26" s="372"/>
      <c r="AM26" s="370">
        <v>16236</v>
      </c>
      <c r="AN26" s="371"/>
      <c r="AO26" s="371"/>
      <c r="AP26" s="371"/>
      <c r="AQ26" s="371"/>
      <c r="AR26" s="372"/>
      <c r="AS26" s="370">
        <v>2706</v>
      </c>
      <c r="AT26" s="371"/>
      <c r="AU26" s="371"/>
      <c r="AV26" s="371"/>
      <c r="AW26" s="371"/>
      <c r="AX26" s="373"/>
      <c r="AY26" s="403" t="s">
        <v>161</v>
      </c>
      <c r="AZ26" s="404"/>
      <c r="BA26" s="404"/>
      <c r="BB26" s="404"/>
      <c r="BC26" s="404"/>
      <c r="BD26" s="404"/>
      <c r="BE26" s="404"/>
      <c r="BF26" s="404"/>
      <c r="BG26" s="404"/>
      <c r="BH26" s="404"/>
      <c r="BI26" s="404"/>
      <c r="BJ26" s="404"/>
      <c r="BK26" s="404"/>
      <c r="BL26" s="404"/>
      <c r="BM26" s="405"/>
      <c r="BN26" s="394" t="s">
        <v>121</v>
      </c>
      <c r="BO26" s="395"/>
      <c r="BP26" s="395"/>
      <c r="BQ26" s="395"/>
      <c r="BR26" s="395"/>
      <c r="BS26" s="395"/>
      <c r="BT26" s="395"/>
      <c r="BU26" s="396"/>
      <c r="BV26" s="394" t="s">
        <v>121</v>
      </c>
      <c r="BW26" s="395"/>
      <c r="BX26" s="395"/>
      <c r="BY26" s="395"/>
      <c r="BZ26" s="395"/>
      <c r="CA26" s="395"/>
      <c r="CB26" s="395"/>
      <c r="CC26" s="396"/>
      <c r="CD26" s="154"/>
      <c r="CE26" s="392"/>
      <c r="CF26" s="392"/>
      <c r="CG26" s="392"/>
      <c r="CH26" s="392"/>
      <c r="CI26" s="392"/>
      <c r="CJ26" s="392"/>
      <c r="CK26" s="392"/>
      <c r="CL26" s="392"/>
      <c r="CM26" s="392"/>
      <c r="CN26" s="392"/>
      <c r="CO26" s="392"/>
      <c r="CP26" s="392"/>
      <c r="CQ26" s="392"/>
      <c r="CR26" s="392"/>
      <c r="CS26" s="393"/>
      <c r="CT26" s="364"/>
      <c r="CU26" s="365"/>
      <c r="CV26" s="365"/>
      <c r="CW26" s="365"/>
      <c r="CX26" s="365"/>
      <c r="CY26" s="365"/>
      <c r="CZ26" s="365"/>
      <c r="DA26" s="366"/>
      <c r="DB26" s="364"/>
      <c r="DC26" s="365"/>
      <c r="DD26" s="365"/>
      <c r="DE26" s="365"/>
      <c r="DF26" s="365"/>
      <c r="DG26" s="365"/>
      <c r="DH26" s="365"/>
      <c r="DI26" s="366"/>
    </row>
    <row r="27" spans="1:119" ht="18.75" customHeight="1" thickBot="1">
      <c r="A27" s="140"/>
      <c r="B27" s="431"/>
      <c r="C27" s="432"/>
      <c r="D27" s="433"/>
      <c r="E27" s="367" t="s">
        <v>162</v>
      </c>
      <c r="F27" s="368"/>
      <c r="G27" s="368"/>
      <c r="H27" s="368"/>
      <c r="I27" s="368"/>
      <c r="J27" s="368"/>
      <c r="K27" s="369"/>
      <c r="L27" s="370">
        <v>1</v>
      </c>
      <c r="M27" s="371"/>
      <c r="N27" s="371"/>
      <c r="O27" s="371"/>
      <c r="P27" s="372"/>
      <c r="Q27" s="370">
        <v>3150</v>
      </c>
      <c r="R27" s="371"/>
      <c r="S27" s="371"/>
      <c r="T27" s="371"/>
      <c r="U27" s="371"/>
      <c r="V27" s="372"/>
      <c r="W27" s="441"/>
      <c r="X27" s="432"/>
      <c r="Y27" s="433"/>
      <c r="Z27" s="367" t="s">
        <v>163</v>
      </c>
      <c r="AA27" s="368"/>
      <c r="AB27" s="368"/>
      <c r="AC27" s="368"/>
      <c r="AD27" s="368"/>
      <c r="AE27" s="368"/>
      <c r="AF27" s="368"/>
      <c r="AG27" s="369"/>
      <c r="AH27" s="370">
        <v>1</v>
      </c>
      <c r="AI27" s="371"/>
      <c r="AJ27" s="371"/>
      <c r="AK27" s="371"/>
      <c r="AL27" s="372"/>
      <c r="AM27" s="370" t="s">
        <v>164</v>
      </c>
      <c r="AN27" s="371"/>
      <c r="AO27" s="371"/>
      <c r="AP27" s="371"/>
      <c r="AQ27" s="371"/>
      <c r="AR27" s="372"/>
      <c r="AS27" s="370" t="s">
        <v>164</v>
      </c>
      <c r="AT27" s="371"/>
      <c r="AU27" s="371"/>
      <c r="AV27" s="371"/>
      <c r="AW27" s="371"/>
      <c r="AX27" s="373"/>
      <c r="AY27" s="400" t="s">
        <v>165</v>
      </c>
      <c r="AZ27" s="401"/>
      <c r="BA27" s="401"/>
      <c r="BB27" s="401"/>
      <c r="BC27" s="401"/>
      <c r="BD27" s="401"/>
      <c r="BE27" s="401"/>
      <c r="BF27" s="401"/>
      <c r="BG27" s="401"/>
      <c r="BH27" s="401"/>
      <c r="BI27" s="401"/>
      <c r="BJ27" s="401"/>
      <c r="BK27" s="401"/>
      <c r="BL27" s="401"/>
      <c r="BM27" s="402"/>
      <c r="BN27" s="397">
        <v>336213</v>
      </c>
      <c r="BO27" s="398"/>
      <c r="BP27" s="398"/>
      <c r="BQ27" s="398"/>
      <c r="BR27" s="398"/>
      <c r="BS27" s="398"/>
      <c r="BT27" s="398"/>
      <c r="BU27" s="399"/>
      <c r="BV27" s="397">
        <v>335965</v>
      </c>
      <c r="BW27" s="398"/>
      <c r="BX27" s="398"/>
      <c r="BY27" s="398"/>
      <c r="BZ27" s="398"/>
      <c r="CA27" s="398"/>
      <c r="CB27" s="398"/>
      <c r="CC27" s="399"/>
      <c r="CD27" s="156"/>
      <c r="CE27" s="392"/>
      <c r="CF27" s="392"/>
      <c r="CG27" s="392"/>
      <c r="CH27" s="392"/>
      <c r="CI27" s="392"/>
      <c r="CJ27" s="392"/>
      <c r="CK27" s="392"/>
      <c r="CL27" s="392"/>
      <c r="CM27" s="392"/>
      <c r="CN27" s="392"/>
      <c r="CO27" s="392"/>
      <c r="CP27" s="392"/>
      <c r="CQ27" s="392"/>
      <c r="CR27" s="392"/>
      <c r="CS27" s="393"/>
      <c r="CT27" s="364"/>
      <c r="CU27" s="365"/>
      <c r="CV27" s="365"/>
      <c r="CW27" s="365"/>
      <c r="CX27" s="365"/>
      <c r="CY27" s="365"/>
      <c r="CZ27" s="365"/>
      <c r="DA27" s="366"/>
      <c r="DB27" s="364"/>
      <c r="DC27" s="365"/>
      <c r="DD27" s="365"/>
      <c r="DE27" s="365"/>
      <c r="DF27" s="365"/>
      <c r="DG27" s="365"/>
      <c r="DH27" s="365"/>
      <c r="DI27" s="366"/>
      <c r="DJ27" s="139"/>
      <c r="DK27" s="139"/>
      <c r="DL27" s="139"/>
      <c r="DM27" s="139"/>
      <c r="DN27" s="139"/>
      <c r="DO27" s="139"/>
    </row>
    <row r="28" spans="1:119" ht="18.75" customHeight="1">
      <c r="A28" s="140"/>
      <c r="B28" s="431"/>
      <c r="C28" s="432"/>
      <c r="D28" s="433"/>
      <c r="E28" s="367" t="s">
        <v>166</v>
      </c>
      <c r="F28" s="368"/>
      <c r="G28" s="368"/>
      <c r="H28" s="368"/>
      <c r="I28" s="368"/>
      <c r="J28" s="368"/>
      <c r="K28" s="369"/>
      <c r="L28" s="370">
        <v>1</v>
      </c>
      <c r="M28" s="371"/>
      <c r="N28" s="371"/>
      <c r="O28" s="371"/>
      <c r="P28" s="372"/>
      <c r="Q28" s="370">
        <v>2620</v>
      </c>
      <c r="R28" s="371"/>
      <c r="S28" s="371"/>
      <c r="T28" s="371"/>
      <c r="U28" s="371"/>
      <c r="V28" s="372"/>
      <c r="W28" s="441"/>
      <c r="X28" s="432"/>
      <c r="Y28" s="433"/>
      <c r="Z28" s="367" t="s">
        <v>167</v>
      </c>
      <c r="AA28" s="368"/>
      <c r="AB28" s="368"/>
      <c r="AC28" s="368"/>
      <c r="AD28" s="368"/>
      <c r="AE28" s="368"/>
      <c r="AF28" s="368"/>
      <c r="AG28" s="369"/>
      <c r="AH28" s="370" t="s">
        <v>121</v>
      </c>
      <c r="AI28" s="371"/>
      <c r="AJ28" s="371"/>
      <c r="AK28" s="371"/>
      <c r="AL28" s="372"/>
      <c r="AM28" s="370" t="s">
        <v>121</v>
      </c>
      <c r="AN28" s="371"/>
      <c r="AO28" s="371"/>
      <c r="AP28" s="371"/>
      <c r="AQ28" s="371"/>
      <c r="AR28" s="372"/>
      <c r="AS28" s="370" t="s">
        <v>121</v>
      </c>
      <c r="AT28" s="371"/>
      <c r="AU28" s="371"/>
      <c r="AV28" s="371"/>
      <c r="AW28" s="371"/>
      <c r="AX28" s="373"/>
      <c r="AY28" s="377" t="s">
        <v>168</v>
      </c>
      <c r="AZ28" s="378"/>
      <c r="BA28" s="378"/>
      <c r="BB28" s="379"/>
      <c r="BC28" s="386" t="s">
        <v>169</v>
      </c>
      <c r="BD28" s="387"/>
      <c r="BE28" s="387"/>
      <c r="BF28" s="387"/>
      <c r="BG28" s="387"/>
      <c r="BH28" s="387"/>
      <c r="BI28" s="387"/>
      <c r="BJ28" s="387"/>
      <c r="BK28" s="387"/>
      <c r="BL28" s="387"/>
      <c r="BM28" s="388"/>
      <c r="BN28" s="389">
        <v>3382425</v>
      </c>
      <c r="BO28" s="390"/>
      <c r="BP28" s="390"/>
      <c r="BQ28" s="390"/>
      <c r="BR28" s="390"/>
      <c r="BS28" s="390"/>
      <c r="BT28" s="390"/>
      <c r="BU28" s="391"/>
      <c r="BV28" s="389">
        <v>3328120</v>
      </c>
      <c r="BW28" s="390"/>
      <c r="BX28" s="390"/>
      <c r="BY28" s="390"/>
      <c r="BZ28" s="390"/>
      <c r="CA28" s="390"/>
      <c r="CB28" s="390"/>
      <c r="CC28" s="391"/>
      <c r="CD28" s="154"/>
      <c r="CE28" s="392"/>
      <c r="CF28" s="392"/>
      <c r="CG28" s="392"/>
      <c r="CH28" s="392"/>
      <c r="CI28" s="392"/>
      <c r="CJ28" s="392"/>
      <c r="CK28" s="392"/>
      <c r="CL28" s="392"/>
      <c r="CM28" s="392"/>
      <c r="CN28" s="392"/>
      <c r="CO28" s="392"/>
      <c r="CP28" s="392"/>
      <c r="CQ28" s="392"/>
      <c r="CR28" s="392"/>
      <c r="CS28" s="393"/>
      <c r="CT28" s="364"/>
      <c r="CU28" s="365"/>
      <c r="CV28" s="365"/>
      <c r="CW28" s="365"/>
      <c r="CX28" s="365"/>
      <c r="CY28" s="365"/>
      <c r="CZ28" s="365"/>
      <c r="DA28" s="366"/>
      <c r="DB28" s="364"/>
      <c r="DC28" s="365"/>
      <c r="DD28" s="365"/>
      <c r="DE28" s="365"/>
      <c r="DF28" s="365"/>
      <c r="DG28" s="365"/>
      <c r="DH28" s="365"/>
      <c r="DI28" s="366"/>
      <c r="DJ28" s="139"/>
      <c r="DK28" s="139"/>
      <c r="DL28" s="139"/>
      <c r="DM28" s="139"/>
      <c r="DN28" s="139"/>
      <c r="DO28" s="139"/>
    </row>
    <row r="29" spans="1:119" ht="18.75" customHeight="1">
      <c r="A29" s="140"/>
      <c r="B29" s="431"/>
      <c r="C29" s="432"/>
      <c r="D29" s="433"/>
      <c r="E29" s="367" t="s">
        <v>170</v>
      </c>
      <c r="F29" s="368"/>
      <c r="G29" s="368"/>
      <c r="H29" s="368"/>
      <c r="I29" s="368"/>
      <c r="J29" s="368"/>
      <c r="K29" s="369"/>
      <c r="L29" s="370">
        <v>14</v>
      </c>
      <c r="M29" s="371"/>
      <c r="N29" s="371"/>
      <c r="O29" s="371"/>
      <c r="P29" s="372"/>
      <c r="Q29" s="370">
        <v>2400</v>
      </c>
      <c r="R29" s="371"/>
      <c r="S29" s="371"/>
      <c r="T29" s="371"/>
      <c r="U29" s="371"/>
      <c r="V29" s="372"/>
      <c r="W29" s="442"/>
      <c r="X29" s="443"/>
      <c r="Y29" s="444"/>
      <c r="Z29" s="367" t="s">
        <v>171</v>
      </c>
      <c r="AA29" s="368"/>
      <c r="AB29" s="368"/>
      <c r="AC29" s="368"/>
      <c r="AD29" s="368"/>
      <c r="AE29" s="368"/>
      <c r="AF29" s="368"/>
      <c r="AG29" s="369"/>
      <c r="AH29" s="370">
        <v>188</v>
      </c>
      <c r="AI29" s="371"/>
      <c r="AJ29" s="371"/>
      <c r="AK29" s="371"/>
      <c r="AL29" s="372"/>
      <c r="AM29" s="370">
        <v>571569</v>
      </c>
      <c r="AN29" s="371"/>
      <c r="AO29" s="371"/>
      <c r="AP29" s="371"/>
      <c r="AQ29" s="371"/>
      <c r="AR29" s="372"/>
      <c r="AS29" s="370">
        <v>3040</v>
      </c>
      <c r="AT29" s="371"/>
      <c r="AU29" s="371"/>
      <c r="AV29" s="371"/>
      <c r="AW29" s="371"/>
      <c r="AX29" s="373"/>
      <c r="AY29" s="380"/>
      <c r="AZ29" s="381"/>
      <c r="BA29" s="381"/>
      <c r="BB29" s="382"/>
      <c r="BC29" s="374" t="s">
        <v>172</v>
      </c>
      <c r="BD29" s="375"/>
      <c r="BE29" s="375"/>
      <c r="BF29" s="375"/>
      <c r="BG29" s="375"/>
      <c r="BH29" s="375"/>
      <c r="BI29" s="375"/>
      <c r="BJ29" s="375"/>
      <c r="BK29" s="375"/>
      <c r="BL29" s="375"/>
      <c r="BM29" s="376"/>
      <c r="BN29" s="394">
        <v>235108</v>
      </c>
      <c r="BO29" s="395"/>
      <c r="BP29" s="395"/>
      <c r="BQ29" s="395"/>
      <c r="BR29" s="395"/>
      <c r="BS29" s="395"/>
      <c r="BT29" s="395"/>
      <c r="BU29" s="396"/>
      <c r="BV29" s="394">
        <v>234920</v>
      </c>
      <c r="BW29" s="395"/>
      <c r="BX29" s="395"/>
      <c r="BY29" s="395"/>
      <c r="BZ29" s="395"/>
      <c r="CA29" s="395"/>
      <c r="CB29" s="395"/>
      <c r="CC29" s="396"/>
      <c r="CD29" s="156"/>
      <c r="CE29" s="392"/>
      <c r="CF29" s="392"/>
      <c r="CG29" s="392"/>
      <c r="CH29" s="392"/>
      <c r="CI29" s="392"/>
      <c r="CJ29" s="392"/>
      <c r="CK29" s="392"/>
      <c r="CL29" s="392"/>
      <c r="CM29" s="392"/>
      <c r="CN29" s="392"/>
      <c r="CO29" s="392"/>
      <c r="CP29" s="392"/>
      <c r="CQ29" s="392"/>
      <c r="CR29" s="392"/>
      <c r="CS29" s="393"/>
      <c r="CT29" s="364"/>
      <c r="CU29" s="365"/>
      <c r="CV29" s="365"/>
      <c r="CW29" s="365"/>
      <c r="CX29" s="365"/>
      <c r="CY29" s="365"/>
      <c r="CZ29" s="365"/>
      <c r="DA29" s="366"/>
      <c r="DB29" s="364"/>
      <c r="DC29" s="365"/>
      <c r="DD29" s="365"/>
      <c r="DE29" s="365"/>
      <c r="DF29" s="365"/>
      <c r="DG29" s="365"/>
      <c r="DH29" s="365"/>
      <c r="DI29" s="366"/>
      <c r="DJ29" s="139"/>
      <c r="DK29" s="139"/>
      <c r="DL29" s="139"/>
      <c r="DM29" s="139"/>
      <c r="DN29" s="139"/>
      <c r="DO29" s="139"/>
    </row>
    <row r="30" spans="1:119" ht="18.75" customHeight="1" thickBot="1">
      <c r="A30" s="140"/>
      <c r="B30" s="434"/>
      <c r="C30" s="435"/>
      <c r="D30" s="436"/>
      <c r="E30" s="349"/>
      <c r="F30" s="350"/>
      <c r="G30" s="350"/>
      <c r="H30" s="350"/>
      <c r="I30" s="350"/>
      <c r="J30" s="350"/>
      <c r="K30" s="351"/>
      <c r="L30" s="352"/>
      <c r="M30" s="353"/>
      <c r="N30" s="353"/>
      <c r="O30" s="353"/>
      <c r="P30" s="354"/>
      <c r="Q30" s="352"/>
      <c r="R30" s="353"/>
      <c r="S30" s="353"/>
      <c r="T30" s="353"/>
      <c r="U30" s="353"/>
      <c r="V30" s="354"/>
      <c r="W30" s="355" t="s">
        <v>173</v>
      </c>
      <c r="X30" s="356"/>
      <c r="Y30" s="356"/>
      <c r="Z30" s="356"/>
      <c r="AA30" s="356"/>
      <c r="AB30" s="356"/>
      <c r="AC30" s="356"/>
      <c r="AD30" s="356"/>
      <c r="AE30" s="356"/>
      <c r="AF30" s="356"/>
      <c r="AG30" s="357"/>
      <c r="AH30" s="358">
        <v>96</v>
      </c>
      <c r="AI30" s="359"/>
      <c r="AJ30" s="359"/>
      <c r="AK30" s="359"/>
      <c r="AL30" s="359"/>
      <c r="AM30" s="359"/>
      <c r="AN30" s="359"/>
      <c r="AO30" s="359"/>
      <c r="AP30" s="359"/>
      <c r="AQ30" s="359"/>
      <c r="AR30" s="359"/>
      <c r="AS30" s="359"/>
      <c r="AT30" s="359"/>
      <c r="AU30" s="359"/>
      <c r="AV30" s="359"/>
      <c r="AW30" s="359"/>
      <c r="AX30" s="360"/>
      <c r="AY30" s="383"/>
      <c r="AZ30" s="384"/>
      <c r="BA30" s="384"/>
      <c r="BB30" s="385"/>
      <c r="BC30" s="361" t="s">
        <v>174</v>
      </c>
      <c r="BD30" s="362"/>
      <c r="BE30" s="362"/>
      <c r="BF30" s="362"/>
      <c r="BG30" s="362"/>
      <c r="BH30" s="362"/>
      <c r="BI30" s="362"/>
      <c r="BJ30" s="362"/>
      <c r="BK30" s="362"/>
      <c r="BL30" s="362"/>
      <c r="BM30" s="363"/>
      <c r="BN30" s="397">
        <v>2981038</v>
      </c>
      <c r="BO30" s="398"/>
      <c r="BP30" s="398"/>
      <c r="BQ30" s="398"/>
      <c r="BR30" s="398"/>
      <c r="BS30" s="398"/>
      <c r="BT30" s="398"/>
      <c r="BU30" s="399"/>
      <c r="BV30" s="397">
        <v>2792801</v>
      </c>
      <c r="BW30" s="398"/>
      <c r="BX30" s="398"/>
      <c r="BY30" s="398"/>
      <c r="BZ30" s="398"/>
      <c r="CA30" s="398"/>
      <c r="CB30" s="398"/>
      <c r="CC30" s="39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6" t="str">
        <f>IF('各会計、関係団体の財政状況及び健全化判断比率'!B7="","",'各会計、関係団体の財政状況及び健全化判断比率'!B7)</f>
        <v>一般会計</v>
      </c>
      <c r="F34" s="346"/>
      <c r="G34" s="346"/>
      <c r="H34" s="346"/>
      <c r="I34" s="346"/>
      <c r="J34" s="346"/>
      <c r="K34" s="346"/>
      <c r="L34" s="346"/>
      <c r="M34" s="346"/>
      <c r="N34" s="346"/>
      <c r="O34" s="346"/>
      <c r="P34" s="346"/>
      <c r="Q34" s="346"/>
      <c r="R34" s="346"/>
      <c r="S34" s="346"/>
      <c r="T34" s="167"/>
      <c r="U34" s="345">
        <f>IF(W34="","",MAX(C34:D43)+1)</f>
        <v>8</v>
      </c>
      <c r="V34" s="345"/>
      <c r="W34" s="346" t="str">
        <f>IF('各会計、関係団体の財政状況及び健全化判断比率'!B28="","",'各会計、関係団体の財政状況及び健全化判断比率'!B28)</f>
        <v>美咲町国民健康保険事業特別会計</v>
      </c>
      <c r="X34" s="346"/>
      <c r="Y34" s="346"/>
      <c r="Z34" s="346"/>
      <c r="AA34" s="346"/>
      <c r="AB34" s="346"/>
      <c r="AC34" s="346"/>
      <c r="AD34" s="346"/>
      <c r="AE34" s="346"/>
      <c r="AF34" s="346"/>
      <c r="AG34" s="346"/>
      <c r="AH34" s="346"/>
      <c r="AI34" s="346"/>
      <c r="AJ34" s="346"/>
      <c r="AK34" s="346"/>
      <c r="AL34" s="167"/>
      <c r="AM34" s="345" t="str">
        <f>IF(AO34="","",MAX(C34:D43,U34:V43)+1)</f>
        <v/>
      </c>
      <c r="AN34" s="345"/>
      <c r="AO34" s="346"/>
      <c r="AP34" s="346"/>
      <c r="AQ34" s="346"/>
      <c r="AR34" s="346"/>
      <c r="AS34" s="346"/>
      <c r="AT34" s="346"/>
      <c r="AU34" s="346"/>
      <c r="AV34" s="346"/>
      <c r="AW34" s="346"/>
      <c r="AX34" s="346"/>
      <c r="AY34" s="346"/>
      <c r="AZ34" s="346"/>
      <c r="BA34" s="346"/>
      <c r="BB34" s="346"/>
      <c r="BC34" s="346"/>
      <c r="BD34" s="167"/>
      <c r="BE34" s="345">
        <f>IF(BG34="","",MAX(C34:D43,U34:V43,AM34:AN43)+1)</f>
        <v>14</v>
      </c>
      <c r="BF34" s="345"/>
      <c r="BG34" s="346" t="str">
        <f>IF('各会計、関係団体の財政状況及び健全化判断比率'!B34="","",'各会計、関係団体の財政状況及び健全化判断比率'!B34)</f>
        <v>美咲町柵原飯岡簡易水道事業特別会計</v>
      </c>
      <c r="BH34" s="346"/>
      <c r="BI34" s="346"/>
      <c r="BJ34" s="346"/>
      <c r="BK34" s="346"/>
      <c r="BL34" s="346"/>
      <c r="BM34" s="346"/>
      <c r="BN34" s="346"/>
      <c r="BO34" s="346"/>
      <c r="BP34" s="346"/>
      <c r="BQ34" s="346"/>
      <c r="BR34" s="346"/>
      <c r="BS34" s="346"/>
      <c r="BT34" s="346"/>
      <c r="BU34" s="346"/>
      <c r="BV34" s="167"/>
      <c r="BW34" s="345" t="str">
        <f>IF(BY34="","",MAX(C34:D43,U34:V43,AM34:AN43,BE34:BF43)+1)</f>
        <v/>
      </c>
      <c r="BX34" s="345"/>
      <c r="BY34" s="346" t="str">
        <f>IF('各会計、関係団体の財政状況及び健全化判断比率'!B68="","",'各会計、関係団体の財政状況及び健全化判断比率'!B68)</f>
        <v/>
      </c>
      <c r="BZ34" s="346"/>
      <c r="CA34" s="346"/>
      <c r="CB34" s="346"/>
      <c r="CC34" s="346"/>
      <c r="CD34" s="346"/>
      <c r="CE34" s="346"/>
      <c r="CF34" s="346"/>
      <c r="CG34" s="346"/>
      <c r="CH34" s="346"/>
      <c r="CI34" s="346"/>
      <c r="CJ34" s="346"/>
      <c r="CK34" s="346"/>
      <c r="CL34" s="346"/>
      <c r="CM34" s="346"/>
      <c r="CN34" s="167"/>
      <c r="CO34" s="345" t="str">
        <f>IF(CQ34="","",MAX(C34:D43,U34:V43,AM34:AN43,BE34:BF43,BW34:BX43)+1)</f>
        <v/>
      </c>
      <c r="CP34" s="345"/>
      <c r="CQ34" s="346" t="str">
        <f>IF('各会計、関係団体の財政状況及び健全化判断比率'!BS7="","",'各会計、関係団体の財政状況及び健全化判断比率'!BS7)</f>
        <v/>
      </c>
      <c r="CR34" s="346"/>
      <c r="CS34" s="346"/>
      <c r="CT34" s="346"/>
      <c r="CU34" s="346"/>
      <c r="CV34" s="346"/>
      <c r="CW34" s="346"/>
      <c r="CX34" s="346"/>
      <c r="CY34" s="346"/>
      <c r="CZ34" s="346"/>
      <c r="DA34" s="346"/>
      <c r="DB34" s="346"/>
      <c r="DC34" s="346"/>
      <c r="DD34" s="346"/>
      <c r="DE34" s="346"/>
      <c r="DF34" s="164"/>
      <c r="DG34" s="344" t="str">
        <f>IF('各会計、関係団体の財政状況及び健全化判断比率'!BR7="","",'各会計、関係団体の財政状況及び健全化判断比率'!BR7)</f>
        <v/>
      </c>
      <c r="DH34" s="344"/>
      <c r="DI34" s="171"/>
      <c r="DJ34" s="139"/>
      <c r="DK34" s="139"/>
      <c r="DL34" s="139"/>
      <c r="DM34" s="139"/>
      <c r="DN34" s="139"/>
      <c r="DO34" s="139"/>
    </row>
    <row r="35" spans="1:119" ht="32.25" customHeight="1">
      <c r="A35" s="140"/>
      <c r="B35" s="166"/>
      <c r="C35" s="345">
        <f>IF(E35="","",C34+1)</f>
        <v>2</v>
      </c>
      <c r="D35" s="345"/>
      <c r="E35" s="346" t="str">
        <f>IF('各会計、関係団体の財政状況及び健全化判断比率'!B8="","",'各会計、関係団体の財政状況及び健全化判断比率'!B8)</f>
        <v>美咲町みさきネット事業特別会計</v>
      </c>
      <c r="F35" s="346"/>
      <c r="G35" s="346"/>
      <c r="H35" s="346"/>
      <c r="I35" s="346"/>
      <c r="J35" s="346"/>
      <c r="K35" s="346"/>
      <c r="L35" s="346"/>
      <c r="M35" s="346"/>
      <c r="N35" s="346"/>
      <c r="O35" s="346"/>
      <c r="P35" s="346"/>
      <c r="Q35" s="346"/>
      <c r="R35" s="346"/>
      <c r="S35" s="346"/>
      <c r="T35" s="167"/>
      <c r="U35" s="345">
        <f>IF(W35="","",U34+1)</f>
        <v>9</v>
      </c>
      <c r="V35" s="345"/>
      <c r="W35" s="346" t="str">
        <f>IF('各会計、関係団体の財政状況及び健全化判断比率'!B29="","",'各会計、関係団体の財政状況及び健全化判断比率'!B29)</f>
        <v>美咲町介護保険事業特別会計</v>
      </c>
      <c r="X35" s="346"/>
      <c r="Y35" s="346"/>
      <c r="Z35" s="346"/>
      <c r="AA35" s="346"/>
      <c r="AB35" s="346"/>
      <c r="AC35" s="346"/>
      <c r="AD35" s="346"/>
      <c r="AE35" s="346"/>
      <c r="AF35" s="346"/>
      <c r="AG35" s="346"/>
      <c r="AH35" s="346"/>
      <c r="AI35" s="346"/>
      <c r="AJ35" s="346"/>
      <c r="AK35" s="346"/>
      <c r="AL35" s="167"/>
      <c r="AM35" s="345" t="str">
        <f t="shared" ref="AM35:AM43" si="0">IF(AO35="","",AM34+1)</f>
        <v/>
      </c>
      <c r="AN35" s="345"/>
      <c r="AO35" s="346"/>
      <c r="AP35" s="346"/>
      <c r="AQ35" s="346"/>
      <c r="AR35" s="346"/>
      <c r="AS35" s="346"/>
      <c r="AT35" s="346"/>
      <c r="AU35" s="346"/>
      <c r="AV35" s="346"/>
      <c r="AW35" s="346"/>
      <c r="AX35" s="346"/>
      <c r="AY35" s="346"/>
      <c r="AZ35" s="346"/>
      <c r="BA35" s="346"/>
      <c r="BB35" s="346"/>
      <c r="BC35" s="346"/>
      <c r="BD35" s="167"/>
      <c r="BE35" s="345">
        <f t="shared" ref="BE35:BE43" si="1">IF(BG35="","",BE34+1)</f>
        <v>15</v>
      </c>
      <c r="BF35" s="345"/>
      <c r="BG35" s="346" t="str">
        <f>IF('各会計、関係団体の財政状況及び健全化判断比率'!B35="","",'各会計、関係団体の財政状況及び健全化判断比率'!B35)</f>
        <v>美咲町柵原北部簡易水道事業特別会計</v>
      </c>
      <c r="BH35" s="346"/>
      <c r="BI35" s="346"/>
      <c r="BJ35" s="346"/>
      <c r="BK35" s="346"/>
      <c r="BL35" s="346"/>
      <c r="BM35" s="346"/>
      <c r="BN35" s="346"/>
      <c r="BO35" s="346"/>
      <c r="BP35" s="346"/>
      <c r="BQ35" s="346"/>
      <c r="BR35" s="346"/>
      <c r="BS35" s="346"/>
      <c r="BT35" s="346"/>
      <c r="BU35" s="346"/>
      <c r="BV35" s="167"/>
      <c r="BW35" s="345" t="str">
        <f t="shared" ref="BW35:BW43" si="2">IF(BY35="","",BW34+1)</f>
        <v/>
      </c>
      <c r="BX35" s="345"/>
      <c r="BY35" s="346" t="str">
        <f>IF('各会計、関係団体の財政状況及び健全化判断比率'!B69="","",'各会計、関係団体の財政状況及び健全化判断比率'!B69)</f>
        <v/>
      </c>
      <c r="BZ35" s="346"/>
      <c r="CA35" s="346"/>
      <c r="CB35" s="346"/>
      <c r="CC35" s="346"/>
      <c r="CD35" s="346"/>
      <c r="CE35" s="346"/>
      <c r="CF35" s="346"/>
      <c r="CG35" s="346"/>
      <c r="CH35" s="346"/>
      <c r="CI35" s="346"/>
      <c r="CJ35" s="346"/>
      <c r="CK35" s="346"/>
      <c r="CL35" s="346"/>
      <c r="CM35" s="346"/>
      <c r="CN35" s="167"/>
      <c r="CO35" s="345" t="str">
        <f t="shared" ref="CO35:CO43" si="3">IF(CQ35="","",CO34+1)</f>
        <v/>
      </c>
      <c r="CP35" s="345"/>
      <c r="CQ35" s="346" t="str">
        <f>IF('各会計、関係団体の財政状況及び健全化判断比率'!BS8="","",'各会計、関係団体の財政状況及び健全化判断比率'!BS8)</f>
        <v/>
      </c>
      <c r="CR35" s="346"/>
      <c r="CS35" s="346"/>
      <c r="CT35" s="346"/>
      <c r="CU35" s="346"/>
      <c r="CV35" s="346"/>
      <c r="CW35" s="346"/>
      <c r="CX35" s="346"/>
      <c r="CY35" s="346"/>
      <c r="CZ35" s="346"/>
      <c r="DA35" s="346"/>
      <c r="DB35" s="346"/>
      <c r="DC35" s="346"/>
      <c r="DD35" s="346"/>
      <c r="DE35" s="346"/>
      <c r="DF35" s="164"/>
      <c r="DG35" s="344" t="str">
        <f>IF('各会計、関係団体の財政状況及び健全化判断比率'!BR8="","",'各会計、関係団体の財政状況及び健全化判断比率'!BR8)</f>
        <v/>
      </c>
      <c r="DH35" s="344"/>
      <c r="DI35" s="171"/>
      <c r="DJ35" s="139"/>
      <c r="DK35" s="139"/>
      <c r="DL35" s="139"/>
      <c r="DM35" s="139"/>
      <c r="DN35" s="139"/>
      <c r="DO35" s="139"/>
    </row>
    <row r="36" spans="1:119" ht="32.25" customHeight="1">
      <c r="A36" s="140"/>
      <c r="B36" s="166"/>
      <c r="C36" s="345">
        <f>IF(E36="","",C35+1)</f>
        <v>3</v>
      </c>
      <c r="D36" s="345"/>
      <c r="E36" s="346" t="str">
        <f>IF('各会計、関係団体の財政状況及び健全化判断比率'!B9="","",'各会計、関係団体の財政状況及び健全化判断比率'!B9)</f>
        <v>美咲町住宅新築資金等貸付事業特別会計</v>
      </c>
      <c r="F36" s="346"/>
      <c r="G36" s="346"/>
      <c r="H36" s="346"/>
      <c r="I36" s="346"/>
      <c r="J36" s="346"/>
      <c r="K36" s="346"/>
      <c r="L36" s="346"/>
      <c r="M36" s="346"/>
      <c r="N36" s="346"/>
      <c r="O36" s="346"/>
      <c r="P36" s="346"/>
      <c r="Q36" s="346"/>
      <c r="R36" s="346"/>
      <c r="S36" s="346"/>
      <c r="T36" s="167"/>
      <c r="U36" s="345">
        <f t="shared" ref="U36:U43" si="4">IF(W36="","",U35+1)</f>
        <v>10</v>
      </c>
      <c r="V36" s="345"/>
      <c r="W36" s="346" t="str">
        <f>IF('各会計、関係団体の財政状況及び健全化判断比率'!B30="","",'各会計、関係団体の財政状況及び健全化判断比率'!B30)</f>
        <v>美咲町介護サービス事業特別会計</v>
      </c>
      <c r="X36" s="346"/>
      <c r="Y36" s="346"/>
      <c r="Z36" s="346"/>
      <c r="AA36" s="346"/>
      <c r="AB36" s="346"/>
      <c r="AC36" s="346"/>
      <c r="AD36" s="346"/>
      <c r="AE36" s="346"/>
      <c r="AF36" s="346"/>
      <c r="AG36" s="346"/>
      <c r="AH36" s="346"/>
      <c r="AI36" s="346"/>
      <c r="AJ36" s="346"/>
      <c r="AK36" s="346"/>
      <c r="AL36" s="167"/>
      <c r="AM36" s="345" t="str">
        <f t="shared" si="0"/>
        <v/>
      </c>
      <c r="AN36" s="345"/>
      <c r="AO36" s="346"/>
      <c r="AP36" s="346"/>
      <c r="AQ36" s="346"/>
      <c r="AR36" s="346"/>
      <c r="AS36" s="346"/>
      <c r="AT36" s="346"/>
      <c r="AU36" s="346"/>
      <c r="AV36" s="346"/>
      <c r="AW36" s="346"/>
      <c r="AX36" s="346"/>
      <c r="AY36" s="346"/>
      <c r="AZ36" s="346"/>
      <c r="BA36" s="346"/>
      <c r="BB36" s="346"/>
      <c r="BC36" s="346"/>
      <c r="BD36" s="167"/>
      <c r="BE36" s="345">
        <f t="shared" si="1"/>
        <v>16</v>
      </c>
      <c r="BF36" s="345"/>
      <c r="BG36" s="346" t="str">
        <f>IF('各会計、関係団体の財政状況及び健全化判断比率'!B36="","",'各会計、関係団体の財政状況及び健全化判断比率'!B36)</f>
        <v>美咲町柵原中央簡易水道事業特別会計</v>
      </c>
      <c r="BH36" s="346"/>
      <c r="BI36" s="346"/>
      <c r="BJ36" s="346"/>
      <c r="BK36" s="346"/>
      <c r="BL36" s="346"/>
      <c r="BM36" s="346"/>
      <c r="BN36" s="346"/>
      <c r="BO36" s="346"/>
      <c r="BP36" s="346"/>
      <c r="BQ36" s="346"/>
      <c r="BR36" s="346"/>
      <c r="BS36" s="346"/>
      <c r="BT36" s="346"/>
      <c r="BU36" s="346"/>
      <c r="BV36" s="167"/>
      <c r="BW36" s="345" t="str">
        <f t="shared" si="2"/>
        <v/>
      </c>
      <c r="BX36" s="345"/>
      <c r="BY36" s="346" t="str">
        <f>IF('各会計、関係団体の財政状況及び健全化判断比率'!B70="","",'各会計、関係団体の財政状況及び健全化判断比率'!B70)</f>
        <v/>
      </c>
      <c r="BZ36" s="346"/>
      <c r="CA36" s="346"/>
      <c r="CB36" s="346"/>
      <c r="CC36" s="346"/>
      <c r="CD36" s="346"/>
      <c r="CE36" s="346"/>
      <c r="CF36" s="346"/>
      <c r="CG36" s="346"/>
      <c r="CH36" s="346"/>
      <c r="CI36" s="346"/>
      <c r="CJ36" s="346"/>
      <c r="CK36" s="346"/>
      <c r="CL36" s="346"/>
      <c r="CM36" s="346"/>
      <c r="CN36" s="167"/>
      <c r="CO36" s="345" t="str">
        <f t="shared" si="3"/>
        <v/>
      </c>
      <c r="CP36" s="345"/>
      <c r="CQ36" s="346" t="str">
        <f>IF('各会計、関係団体の財政状況及び健全化判断比率'!BS9="","",'各会計、関係団体の財政状況及び健全化判断比率'!BS9)</f>
        <v/>
      </c>
      <c r="CR36" s="346"/>
      <c r="CS36" s="346"/>
      <c r="CT36" s="346"/>
      <c r="CU36" s="346"/>
      <c r="CV36" s="346"/>
      <c r="CW36" s="346"/>
      <c r="CX36" s="346"/>
      <c r="CY36" s="346"/>
      <c r="CZ36" s="346"/>
      <c r="DA36" s="346"/>
      <c r="DB36" s="346"/>
      <c r="DC36" s="346"/>
      <c r="DD36" s="346"/>
      <c r="DE36" s="346"/>
      <c r="DF36" s="164"/>
      <c r="DG36" s="344" t="str">
        <f>IF('各会計、関係団体の財政状況及び健全化判断比率'!BR9="","",'各会計、関係団体の財政状況及び健全化判断比率'!BR9)</f>
        <v/>
      </c>
      <c r="DH36" s="344"/>
      <c r="DI36" s="171"/>
      <c r="DJ36" s="139"/>
      <c r="DK36" s="139"/>
      <c r="DL36" s="139"/>
      <c r="DM36" s="139"/>
      <c r="DN36" s="139"/>
      <c r="DO36" s="139"/>
    </row>
    <row r="37" spans="1:119" ht="32.25" customHeight="1">
      <c r="A37" s="140"/>
      <c r="B37" s="166"/>
      <c r="C37" s="345">
        <f>IF(E37="","",C36+1)</f>
        <v>4</v>
      </c>
      <c r="D37" s="345"/>
      <c r="E37" s="346" t="str">
        <f>IF('各会計、関係団体の財政状況及び健全化判断比率'!B10="","",'各会計、関係団体の財政状況及び健全化判断比率'!B10)</f>
        <v>美咲町津山・柵原線共同バス運行事業特別会計</v>
      </c>
      <c r="F37" s="346"/>
      <c r="G37" s="346"/>
      <c r="H37" s="346"/>
      <c r="I37" s="346"/>
      <c r="J37" s="346"/>
      <c r="K37" s="346"/>
      <c r="L37" s="346"/>
      <c r="M37" s="346"/>
      <c r="N37" s="346"/>
      <c r="O37" s="346"/>
      <c r="P37" s="346"/>
      <c r="Q37" s="346"/>
      <c r="R37" s="346"/>
      <c r="S37" s="346"/>
      <c r="T37" s="167"/>
      <c r="U37" s="345">
        <f t="shared" si="4"/>
        <v>11</v>
      </c>
      <c r="V37" s="345"/>
      <c r="W37" s="346" t="str">
        <f>IF('各会計、関係団体の財政状況及び健全化判断比率'!B31="","",'各会計、関係団体の財政状況及び健全化判断比率'!B31)</f>
        <v>美咲町国民健康保険診療所事業特別会計</v>
      </c>
      <c r="X37" s="346"/>
      <c r="Y37" s="346"/>
      <c r="Z37" s="346"/>
      <c r="AA37" s="346"/>
      <c r="AB37" s="346"/>
      <c r="AC37" s="346"/>
      <c r="AD37" s="346"/>
      <c r="AE37" s="346"/>
      <c r="AF37" s="346"/>
      <c r="AG37" s="346"/>
      <c r="AH37" s="346"/>
      <c r="AI37" s="346"/>
      <c r="AJ37" s="346"/>
      <c r="AK37" s="346"/>
      <c r="AL37" s="167"/>
      <c r="AM37" s="345" t="str">
        <f t="shared" si="0"/>
        <v/>
      </c>
      <c r="AN37" s="345"/>
      <c r="AO37" s="346"/>
      <c r="AP37" s="346"/>
      <c r="AQ37" s="346"/>
      <c r="AR37" s="346"/>
      <c r="AS37" s="346"/>
      <c r="AT37" s="346"/>
      <c r="AU37" s="346"/>
      <c r="AV37" s="346"/>
      <c r="AW37" s="346"/>
      <c r="AX37" s="346"/>
      <c r="AY37" s="346"/>
      <c r="AZ37" s="346"/>
      <c r="BA37" s="346"/>
      <c r="BB37" s="346"/>
      <c r="BC37" s="346"/>
      <c r="BD37" s="167"/>
      <c r="BE37" s="345">
        <f t="shared" si="1"/>
        <v>17</v>
      </c>
      <c r="BF37" s="345"/>
      <c r="BG37" s="346" t="str">
        <f>IF('各会計、関係団体の財政状況及び健全化判断比率'!B37="","",'各会計、関係団体の財政状況及び健全化判断比率'!B37)</f>
        <v>美咲町統合簡易水道事業特別会計</v>
      </c>
      <c r="BH37" s="346"/>
      <c r="BI37" s="346"/>
      <c r="BJ37" s="346"/>
      <c r="BK37" s="346"/>
      <c r="BL37" s="346"/>
      <c r="BM37" s="346"/>
      <c r="BN37" s="346"/>
      <c r="BO37" s="346"/>
      <c r="BP37" s="346"/>
      <c r="BQ37" s="346"/>
      <c r="BR37" s="346"/>
      <c r="BS37" s="346"/>
      <c r="BT37" s="346"/>
      <c r="BU37" s="346"/>
      <c r="BV37" s="167"/>
      <c r="BW37" s="345" t="str">
        <f t="shared" si="2"/>
        <v/>
      </c>
      <c r="BX37" s="345"/>
      <c r="BY37" s="346" t="str">
        <f>IF('各会計、関係団体の財政状況及び健全化判断比率'!B71="","",'各会計、関係団体の財政状況及び健全化判断比率'!B71)</f>
        <v/>
      </c>
      <c r="BZ37" s="346"/>
      <c r="CA37" s="346"/>
      <c r="CB37" s="346"/>
      <c r="CC37" s="346"/>
      <c r="CD37" s="346"/>
      <c r="CE37" s="346"/>
      <c r="CF37" s="346"/>
      <c r="CG37" s="346"/>
      <c r="CH37" s="346"/>
      <c r="CI37" s="346"/>
      <c r="CJ37" s="346"/>
      <c r="CK37" s="346"/>
      <c r="CL37" s="346"/>
      <c r="CM37" s="346"/>
      <c r="CN37" s="167"/>
      <c r="CO37" s="345" t="str">
        <f t="shared" si="3"/>
        <v/>
      </c>
      <c r="CP37" s="345"/>
      <c r="CQ37" s="346" t="str">
        <f>IF('各会計、関係団体の財政状況及び健全化判断比率'!BS10="","",'各会計、関係団体の財政状況及び健全化判断比率'!BS10)</f>
        <v/>
      </c>
      <c r="CR37" s="346"/>
      <c r="CS37" s="346"/>
      <c r="CT37" s="346"/>
      <c r="CU37" s="346"/>
      <c r="CV37" s="346"/>
      <c r="CW37" s="346"/>
      <c r="CX37" s="346"/>
      <c r="CY37" s="346"/>
      <c r="CZ37" s="346"/>
      <c r="DA37" s="346"/>
      <c r="DB37" s="346"/>
      <c r="DC37" s="346"/>
      <c r="DD37" s="346"/>
      <c r="DE37" s="346"/>
      <c r="DF37" s="164"/>
      <c r="DG37" s="344" t="str">
        <f>IF('各会計、関係団体の財政状況及び健全化判断比率'!BR10="","",'各会計、関係団体の財政状況及び健全化判断比率'!BR10)</f>
        <v/>
      </c>
      <c r="DH37" s="344"/>
      <c r="DI37" s="171"/>
      <c r="DJ37" s="139"/>
      <c r="DK37" s="139"/>
      <c r="DL37" s="139"/>
      <c r="DM37" s="139"/>
      <c r="DN37" s="139"/>
      <c r="DO37" s="139"/>
    </row>
    <row r="38" spans="1:119" ht="32.25" customHeight="1">
      <c r="A38" s="140"/>
      <c r="B38" s="166"/>
      <c r="C38" s="345">
        <f t="shared" ref="C38:C43" si="5">IF(E38="","",C37+1)</f>
        <v>5</v>
      </c>
      <c r="D38" s="345"/>
      <c r="E38" s="346" t="str">
        <f>IF('各会計、関係団体の財政状況及び健全化判断比率'!B11="","",'各会計、関係団体の財政状況及び健全化判断比率'!B11)</f>
        <v>美咲町津山・西川線共同バス運行事業特別会計</v>
      </c>
      <c r="F38" s="346"/>
      <c r="G38" s="346"/>
      <c r="H38" s="346"/>
      <c r="I38" s="346"/>
      <c r="J38" s="346"/>
      <c r="K38" s="346"/>
      <c r="L38" s="346"/>
      <c r="M38" s="346"/>
      <c r="N38" s="346"/>
      <c r="O38" s="346"/>
      <c r="P38" s="346"/>
      <c r="Q38" s="346"/>
      <c r="R38" s="346"/>
      <c r="S38" s="346"/>
      <c r="T38" s="167"/>
      <c r="U38" s="345">
        <f t="shared" si="4"/>
        <v>12</v>
      </c>
      <c r="V38" s="345"/>
      <c r="W38" s="346" t="str">
        <f>IF('各会計、関係団体の財政状況及び健全化判断比率'!B32="","",'各会計、関係団体の財政状況及び健全化判断比率'!B32)</f>
        <v>美咲町後期高齢者医療特別会計</v>
      </c>
      <c r="X38" s="346"/>
      <c r="Y38" s="346"/>
      <c r="Z38" s="346"/>
      <c r="AA38" s="346"/>
      <c r="AB38" s="346"/>
      <c r="AC38" s="346"/>
      <c r="AD38" s="346"/>
      <c r="AE38" s="346"/>
      <c r="AF38" s="346"/>
      <c r="AG38" s="346"/>
      <c r="AH38" s="346"/>
      <c r="AI38" s="346"/>
      <c r="AJ38" s="346"/>
      <c r="AK38" s="346"/>
      <c r="AL38" s="167"/>
      <c r="AM38" s="345" t="str">
        <f t="shared" si="0"/>
        <v/>
      </c>
      <c r="AN38" s="345"/>
      <c r="AO38" s="346"/>
      <c r="AP38" s="346"/>
      <c r="AQ38" s="346"/>
      <c r="AR38" s="346"/>
      <c r="AS38" s="346"/>
      <c r="AT38" s="346"/>
      <c r="AU38" s="346"/>
      <c r="AV38" s="346"/>
      <c r="AW38" s="346"/>
      <c r="AX38" s="346"/>
      <c r="AY38" s="346"/>
      <c r="AZ38" s="346"/>
      <c r="BA38" s="346"/>
      <c r="BB38" s="346"/>
      <c r="BC38" s="346"/>
      <c r="BD38" s="167"/>
      <c r="BE38" s="345">
        <f t="shared" si="1"/>
        <v>18</v>
      </c>
      <c r="BF38" s="345"/>
      <c r="BG38" s="346" t="str">
        <f>IF('各会計、関係団体の財政状況及び健全化判断比率'!B38="","",'各会計、関係団体の財政状況及び健全化判断比率'!B38)</f>
        <v>美咲町中央簡易水道事業特別会計</v>
      </c>
      <c r="BH38" s="346"/>
      <c r="BI38" s="346"/>
      <c r="BJ38" s="346"/>
      <c r="BK38" s="346"/>
      <c r="BL38" s="346"/>
      <c r="BM38" s="346"/>
      <c r="BN38" s="346"/>
      <c r="BO38" s="346"/>
      <c r="BP38" s="346"/>
      <c r="BQ38" s="346"/>
      <c r="BR38" s="346"/>
      <c r="BS38" s="346"/>
      <c r="BT38" s="346"/>
      <c r="BU38" s="346"/>
      <c r="BV38" s="167"/>
      <c r="BW38" s="345" t="str">
        <f t="shared" si="2"/>
        <v/>
      </c>
      <c r="BX38" s="345"/>
      <c r="BY38" s="346" t="str">
        <f>IF('各会計、関係団体の財政状況及び健全化判断比率'!B72="","",'各会計、関係団体の財政状況及び健全化判断比率'!B72)</f>
        <v/>
      </c>
      <c r="BZ38" s="346"/>
      <c r="CA38" s="346"/>
      <c r="CB38" s="346"/>
      <c r="CC38" s="346"/>
      <c r="CD38" s="346"/>
      <c r="CE38" s="346"/>
      <c r="CF38" s="346"/>
      <c r="CG38" s="346"/>
      <c r="CH38" s="346"/>
      <c r="CI38" s="346"/>
      <c r="CJ38" s="346"/>
      <c r="CK38" s="346"/>
      <c r="CL38" s="346"/>
      <c r="CM38" s="346"/>
      <c r="CN38" s="167"/>
      <c r="CO38" s="345" t="str">
        <f t="shared" si="3"/>
        <v/>
      </c>
      <c r="CP38" s="345"/>
      <c r="CQ38" s="346" t="str">
        <f>IF('各会計、関係団体の財政状況及び健全化判断比率'!BS11="","",'各会計、関係団体の財政状況及び健全化判断比率'!BS11)</f>
        <v/>
      </c>
      <c r="CR38" s="346"/>
      <c r="CS38" s="346"/>
      <c r="CT38" s="346"/>
      <c r="CU38" s="346"/>
      <c r="CV38" s="346"/>
      <c r="CW38" s="346"/>
      <c r="CX38" s="346"/>
      <c r="CY38" s="346"/>
      <c r="CZ38" s="346"/>
      <c r="DA38" s="346"/>
      <c r="DB38" s="346"/>
      <c r="DC38" s="346"/>
      <c r="DD38" s="346"/>
      <c r="DE38" s="346"/>
      <c r="DF38" s="164"/>
      <c r="DG38" s="344" t="str">
        <f>IF('各会計、関係団体の財政状況及び健全化判断比率'!BR11="","",'各会計、関係団体の財政状況及び健全化判断比率'!BR11)</f>
        <v/>
      </c>
      <c r="DH38" s="344"/>
      <c r="DI38" s="171"/>
      <c r="DJ38" s="139"/>
      <c r="DK38" s="139"/>
      <c r="DL38" s="139"/>
      <c r="DM38" s="139"/>
      <c r="DN38" s="139"/>
      <c r="DO38" s="139"/>
    </row>
    <row r="39" spans="1:119" ht="32.25" customHeight="1">
      <c r="A39" s="140"/>
      <c r="B39" s="166"/>
      <c r="C39" s="345">
        <f t="shared" si="5"/>
        <v>6</v>
      </c>
      <c r="D39" s="345"/>
      <c r="E39" s="346" t="str">
        <f>IF('各会計、関係団体の財政状況及び健全化判断比率'!B12="","",'各会計、関係団体の財政状況及び健全化判断比率'!B12)</f>
        <v>美咲町旭川ダム沿線バス運行事業特別会計</v>
      </c>
      <c r="F39" s="346"/>
      <c r="G39" s="346"/>
      <c r="H39" s="346"/>
      <c r="I39" s="346"/>
      <c r="J39" s="346"/>
      <c r="K39" s="346"/>
      <c r="L39" s="346"/>
      <c r="M39" s="346"/>
      <c r="N39" s="346"/>
      <c r="O39" s="346"/>
      <c r="P39" s="346"/>
      <c r="Q39" s="346"/>
      <c r="R39" s="346"/>
      <c r="S39" s="346"/>
      <c r="T39" s="167"/>
      <c r="U39" s="345">
        <f t="shared" si="4"/>
        <v>13</v>
      </c>
      <c r="V39" s="345"/>
      <c r="W39" s="346" t="str">
        <f>IF('各会計、関係団体の財政状況及び健全化判断比率'!B33="","",'各会計、関係団体の財政状況及び健全化判断比率'!B33)</f>
        <v>久米郡介護認定審査事業特別会計</v>
      </c>
      <c r="X39" s="346"/>
      <c r="Y39" s="346"/>
      <c r="Z39" s="346"/>
      <c r="AA39" s="346"/>
      <c r="AB39" s="346"/>
      <c r="AC39" s="346"/>
      <c r="AD39" s="346"/>
      <c r="AE39" s="346"/>
      <c r="AF39" s="346"/>
      <c r="AG39" s="346"/>
      <c r="AH39" s="346"/>
      <c r="AI39" s="346"/>
      <c r="AJ39" s="346"/>
      <c r="AK39" s="346"/>
      <c r="AL39" s="167"/>
      <c r="AM39" s="345" t="str">
        <f t="shared" si="0"/>
        <v/>
      </c>
      <c r="AN39" s="345"/>
      <c r="AO39" s="346"/>
      <c r="AP39" s="346"/>
      <c r="AQ39" s="346"/>
      <c r="AR39" s="346"/>
      <c r="AS39" s="346"/>
      <c r="AT39" s="346"/>
      <c r="AU39" s="346"/>
      <c r="AV39" s="346"/>
      <c r="AW39" s="346"/>
      <c r="AX39" s="346"/>
      <c r="AY39" s="346"/>
      <c r="AZ39" s="346"/>
      <c r="BA39" s="346"/>
      <c r="BB39" s="346"/>
      <c r="BC39" s="346"/>
      <c r="BD39" s="167"/>
      <c r="BE39" s="345">
        <f t="shared" si="1"/>
        <v>19</v>
      </c>
      <c r="BF39" s="345"/>
      <c r="BG39" s="346" t="str">
        <f>IF('各会計、関係団体の財政状況及び健全化判断比率'!B39="","",'各会計、関係団体の財政状況及び健全化判断比率'!B39)</f>
        <v>美咲町中央北部簡易水道事業特別会計</v>
      </c>
      <c r="BH39" s="346"/>
      <c r="BI39" s="346"/>
      <c r="BJ39" s="346"/>
      <c r="BK39" s="346"/>
      <c r="BL39" s="346"/>
      <c r="BM39" s="346"/>
      <c r="BN39" s="346"/>
      <c r="BO39" s="346"/>
      <c r="BP39" s="346"/>
      <c r="BQ39" s="346"/>
      <c r="BR39" s="346"/>
      <c r="BS39" s="346"/>
      <c r="BT39" s="346"/>
      <c r="BU39" s="346"/>
      <c r="BV39" s="167"/>
      <c r="BW39" s="345" t="str">
        <f t="shared" si="2"/>
        <v/>
      </c>
      <c r="BX39" s="345"/>
      <c r="BY39" s="346" t="str">
        <f>IF('各会計、関係団体の財政状況及び健全化判断比率'!B73="","",'各会計、関係団体の財政状況及び健全化判断比率'!B73)</f>
        <v/>
      </c>
      <c r="BZ39" s="346"/>
      <c r="CA39" s="346"/>
      <c r="CB39" s="346"/>
      <c r="CC39" s="346"/>
      <c r="CD39" s="346"/>
      <c r="CE39" s="346"/>
      <c r="CF39" s="346"/>
      <c r="CG39" s="346"/>
      <c r="CH39" s="346"/>
      <c r="CI39" s="346"/>
      <c r="CJ39" s="346"/>
      <c r="CK39" s="346"/>
      <c r="CL39" s="346"/>
      <c r="CM39" s="346"/>
      <c r="CN39" s="167"/>
      <c r="CO39" s="345" t="str">
        <f t="shared" si="3"/>
        <v/>
      </c>
      <c r="CP39" s="345"/>
      <c r="CQ39" s="346" t="str">
        <f>IF('各会計、関係団体の財政状況及び健全化判断比率'!BS12="","",'各会計、関係団体の財政状況及び健全化判断比率'!BS12)</f>
        <v/>
      </c>
      <c r="CR39" s="346"/>
      <c r="CS39" s="346"/>
      <c r="CT39" s="346"/>
      <c r="CU39" s="346"/>
      <c r="CV39" s="346"/>
      <c r="CW39" s="346"/>
      <c r="CX39" s="346"/>
      <c r="CY39" s="346"/>
      <c r="CZ39" s="346"/>
      <c r="DA39" s="346"/>
      <c r="DB39" s="346"/>
      <c r="DC39" s="346"/>
      <c r="DD39" s="346"/>
      <c r="DE39" s="346"/>
      <c r="DF39" s="164"/>
      <c r="DG39" s="344" t="str">
        <f>IF('各会計、関係団体の財政状況及び健全化判断比率'!BR12="","",'各会計、関係団体の財政状況及び健全化判断比率'!BR12)</f>
        <v/>
      </c>
      <c r="DH39" s="344"/>
      <c r="DI39" s="171"/>
      <c r="DJ39" s="139"/>
      <c r="DK39" s="139"/>
      <c r="DL39" s="139"/>
      <c r="DM39" s="139"/>
      <c r="DN39" s="139"/>
      <c r="DO39" s="139"/>
    </row>
    <row r="40" spans="1:119" ht="32.25" customHeight="1">
      <c r="A40" s="140"/>
      <c r="B40" s="166"/>
      <c r="C40" s="345">
        <f t="shared" si="5"/>
        <v>7</v>
      </c>
      <c r="D40" s="345"/>
      <c r="E40" s="346" t="str">
        <f>IF('各会計、関係団体の財政状況及び健全化判断比率'!B13="","",'各会計、関係団体の財政状況及び健全化判断比率'!B13)</f>
        <v>久米郡障害程度区分認定審査事業特別会計</v>
      </c>
      <c r="F40" s="346"/>
      <c r="G40" s="346"/>
      <c r="H40" s="346"/>
      <c r="I40" s="346"/>
      <c r="J40" s="346"/>
      <c r="K40" s="346"/>
      <c r="L40" s="346"/>
      <c r="M40" s="346"/>
      <c r="N40" s="346"/>
      <c r="O40" s="346"/>
      <c r="P40" s="346"/>
      <c r="Q40" s="346"/>
      <c r="R40" s="346"/>
      <c r="S40" s="346"/>
      <c r="T40" s="167"/>
      <c r="U40" s="345" t="str">
        <f t="shared" si="4"/>
        <v/>
      </c>
      <c r="V40" s="345"/>
      <c r="W40" s="346"/>
      <c r="X40" s="346"/>
      <c r="Y40" s="346"/>
      <c r="Z40" s="346"/>
      <c r="AA40" s="346"/>
      <c r="AB40" s="346"/>
      <c r="AC40" s="346"/>
      <c r="AD40" s="346"/>
      <c r="AE40" s="346"/>
      <c r="AF40" s="346"/>
      <c r="AG40" s="346"/>
      <c r="AH40" s="346"/>
      <c r="AI40" s="346"/>
      <c r="AJ40" s="346"/>
      <c r="AK40" s="346"/>
      <c r="AL40" s="167"/>
      <c r="AM40" s="345" t="str">
        <f t="shared" si="0"/>
        <v/>
      </c>
      <c r="AN40" s="345"/>
      <c r="AO40" s="346"/>
      <c r="AP40" s="346"/>
      <c r="AQ40" s="346"/>
      <c r="AR40" s="346"/>
      <c r="AS40" s="346"/>
      <c r="AT40" s="346"/>
      <c r="AU40" s="346"/>
      <c r="AV40" s="346"/>
      <c r="AW40" s="346"/>
      <c r="AX40" s="346"/>
      <c r="AY40" s="346"/>
      <c r="AZ40" s="346"/>
      <c r="BA40" s="346"/>
      <c r="BB40" s="346"/>
      <c r="BC40" s="346"/>
      <c r="BD40" s="167"/>
      <c r="BE40" s="345">
        <f t="shared" si="1"/>
        <v>20</v>
      </c>
      <c r="BF40" s="345"/>
      <c r="BG40" s="346" t="str">
        <f>IF('各会計、関係団体の財政状況及び健全化判断比率'!B40="","",'各会計、関係団体の財政状況及び健全化判断比率'!B40)</f>
        <v>美咲町中央打穴・大垪和簡易水道事業特別会計</v>
      </c>
      <c r="BH40" s="346"/>
      <c r="BI40" s="346"/>
      <c r="BJ40" s="346"/>
      <c r="BK40" s="346"/>
      <c r="BL40" s="346"/>
      <c r="BM40" s="346"/>
      <c r="BN40" s="346"/>
      <c r="BO40" s="346"/>
      <c r="BP40" s="346"/>
      <c r="BQ40" s="346"/>
      <c r="BR40" s="346"/>
      <c r="BS40" s="346"/>
      <c r="BT40" s="346"/>
      <c r="BU40" s="346"/>
      <c r="BV40" s="167"/>
      <c r="BW40" s="345" t="str">
        <f t="shared" si="2"/>
        <v/>
      </c>
      <c r="BX40" s="345"/>
      <c r="BY40" s="346" t="str">
        <f>IF('各会計、関係団体の財政状況及び健全化判断比率'!B74="","",'各会計、関係団体の財政状況及び健全化判断比率'!B74)</f>
        <v/>
      </c>
      <c r="BZ40" s="346"/>
      <c r="CA40" s="346"/>
      <c r="CB40" s="346"/>
      <c r="CC40" s="346"/>
      <c r="CD40" s="346"/>
      <c r="CE40" s="346"/>
      <c r="CF40" s="346"/>
      <c r="CG40" s="346"/>
      <c r="CH40" s="346"/>
      <c r="CI40" s="346"/>
      <c r="CJ40" s="346"/>
      <c r="CK40" s="346"/>
      <c r="CL40" s="346"/>
      <c r="CM40" s="346"/>
      <c r="CN40" s="167"/>
      <c r="CO40" s="345" t="str">
        <f t="shared" si="3"/>
        <v/>
      </c>
      <c r="CP40" s="345"/>
      <c r="CQ40" s="346" t="str">
        <f>IF('各会計、関係団体の財政状況及び健全化判断比率'!BS13="","",'各会計、関係団体の財政状況及び健全化判断比率'!BS13)</f>
        <v/>
      </c>
      <c r="CR40" s="346"/>
      <c r="CS40" s="346"/>
      <c r="CT40" s="346"/>
      <c r="CU40" s="346"/>
      <c r="CV40" s="346"/>
      <c r="CW40" s="346"/>
      <c r="CX40" s="346"/>
      <c r="CY40" s="346"/>
      <c r="CZ40" s="346"/>
      <c r="DA40" s="346"/>
      <c r="DB40" s="346"/>
      <c r="DC40" s="346"/>
      <c r="DD40" s="346"/>
      <c r="DE40" s="346"/>
      <c r="DF40" s="164"/>
      <c r="DG40" s="344" t="str">
        <f>IF('各会計、関係団体の財政状況及び健全化判断比率'!BR13="","",'各会計、関係団体の財政状況及び健全化判断比率'!BR13)</f>
        <v/>
      </c>
      <c r="DH40" s="344"/>
      <c r="DI40" s="171"/>
      <c r="DJ40" s="139"/>
      <c r="DK40" s="139"/>
      <c r="DL40" s="139"/>
      <c r="DM40" s="139"/>
      <c r="DN40" s="139"/>
      <c r="DO40" s="139"/>
    </row>
    <row r="41" spans="1:119" ht="32.25" customHeight="1">
      <c r="A41" s="140"/>
      <c r="B41" s="166"/>
      <c r="C41" s="345" t="str">
        <f t="shared" si="5"/>
        <v/>
      </c>
      <c r="D41" s="345"/>
      <c r="E41" s="346" t="str">
        <f>IF('各会計、関係団体の財政状況及び健全化判断比率'!B14="","",'各会計、関係団体の財政状況及び健全化判断比率'!B14)</f>
        <v/>
      </c>
      <c r="F41" s="346"/>
      <c r="G41" s="346"/>
      <c r="H41" s="346"/>
      <c r="I41" s="346"/>
      <c r="J41" s="346"/>
      <c r="K41" s="346"/>
      <c r="L41" s="346"/>
      <c r="M41" s="346"/>
      <c r="N41" s="346"/>
      <c r="O41" s="346"/>
      <c r="P41" s="346"/>
      <c r="Q41" s="346"/>
      <c r="R41" s="346"/>
      <c r="S41" s="346"/>
      <c r="T41" s="167"/>
      <c r="U41" s="345" t="str">
        <f t="shared" si="4"/>
        <v/>
      </c>
      <c r="V41" s="345"/>
      <c r="W41" s="346"/>
      <c r="X41" s="346"/>
      <c r="Y41" s="346"/>
      <c r="Z41" s="346"/>
      <c r="AA41" s="346"/>
      <c r="AB41" s="346"/>
      <c r="AC41" s="346"/>
      <c r="AD41" s="346"/>
      <c r="AE41" s="346"/>
      <c r="AF41" s="346"/>
      <c r="AG41" s="346"/>
      <c r="AH41" s="346"/>
      <c r="AI41" s="346"/>
      <c r="AJ41" s="346"/>
      <c r="AK41" s="346"/>
      <c r="AL41" s="167"/>
      <c r="AM41" s="345" t="str">
        <f t="shared" si="0"/>
        <v/>
      </c>
      <c r="AN41" s="345"/>
      <c r="AO41" s="346"/>
      <c r="AP41" s="346"/>
      <c r="AQ41" s="346"/>
      <c r="AR41" s="346"/>
      <c r="AS41" s="346"/>
      <c r="AT41" s="346"/>
      <c r="AU41" s="346"/>
      <c r="AV41" s="346"/>
      <c r="AW41" s="346"/>
      <c r="AX41" s="346"/>
      <c r="AY41" s="346"/>
      <c r="AZ41" s="346"/>
      <c r="BA41" s="346"/>
      <c r="BB41" s="346"/>
      <c r="BC41" s="346"/>
      <c r="BD41" s="167"/>
      <c r="BE41" s="345">
        <f t="shared" si="1"/>
        <v>21</v>
      </c>
      <c r="BF41" s="345"/>
      <c r="BG41" s="346" t="str">
        <f>IF('各会計、関係団体の財政状況及び健全化判断比率'!B41="","",'各会計、関係団体の財政状況及び健全化判断比率'!B41)</f>
        <v>美咲町下水道事業特別会計</v>
      </c>
      <c r="BH41" s="346"/>
      <c r="BI41" s="346"/>
      <c r="BJ41" s="346"/>
      <c r="BK41" s="346"/>
      <c r="BL41" s="346"/>
      <c r="BM41" s="346"/>
      <c r="BN41" s="346"/>
      <c r="BO41" s="346"/>
      <c r="BP41" s="346"/>
      <c r="BQ41" s="346"/>
      <c r="BR41" s="346"/>
      <c r="BS41" s="346"/>
      <c r="BT41" s="346"/>
      <c r="BU41" s="346"/>
      <c r="BV41" s="167"/>
      <c r="BW41" s="345" t="str">
        <f t="shared" si="2"/>
        <v/>
      </c>
      <c r="BX41" s="345"/>
      <c r="BY41" s="346" t="str">
        <f>IF('各会計、関係団体の財政状況及び健全化判断比率'!B75="","",'各会計、関係団体の財政状況及び健全化判断比率'!B75)</f>
        <v/>
      </c>
      <c r="BZ41" s="346"/>
      <c r="CA41" s="346"/>
      <c r="CB41" s="346"/>
      <c r="CC41" s="346"/>
      <c r="CD41" s="346"/>
      <c r="CE41" s="346"/>
      <c r="CF41" s="346"/>
      <c r="CG41" s="346"/>
      <c r="CH41" s="346"/>
      <c r="CI41" s="346"/>
      <c r="CJ41" s="346"/>
      <c r="CK41" s="346"/>
      <c r="CL41" s="346"/>
      <c r="CM41" s="346"/>
      <c r="CN41" s="167"/>
      <c r="CO41" s="345" t="str">
        <f t="shared" si="3"/>
        <v/>
      </c>
      <c r="CP41" s="345"/>
      <c r="CQ41" s="346" t="str">
        <f>IF('各会計、関係団体の財政状況及び健全化判断比率'!BS14="","",'各会計、関係団体の財政状況及び健全化判断比率'!BS14)</f>
        <v/>
      </c>
      <c r="CR41" s="346"/>
      <c r="CS41" s="346"/>
      <c r="CT41" s="346"/>
      <c r="CU41" s="346"/>
      <c r="CV41" s="346"/>
      <c r="CW41" s="346"/>
      <c r="CX41" s="346"/>
      <c r="CY41" s="346"/>
      <c r="CZ41" s="346"/>
      <c r="DA41" s="346"/>
      <c r="DB41" s="346"/>
      <c r="DC41" s="346"/>
      <c r="DD41" s="346"/>
      <c r="DE41" s="346"/>
      <c r="DF41" s="164"/>
      <c r="DG41" s="344" t="str">
        <f>IF('各会計、関係団体の財政状況及び健全化判断比率'!BR14="","",'各会計、関係団体の財政状況及び健全化判断比率'!BR14)</f>
        <v/>
      </c>
      <c r="DH41" s="344"/>
      <c r="DI41" s="171"/>
      <c r="DJ41" s="139"/>
      <c r="DK41" s="139"/>
      <c r="DL41" s="139"/>
      <c r="DM41" s="139"/>
      <c r="DN41" s="139"/>
      <c r="DO41" s="139"/>
    </row>
    <row r="42" spans="1:119" ht="32.25" customHeight="1">
      <c r="A42" s="139"/>
      <c r="B42" s="166"/>
      <c r="C42" s="345" t="str">
        <f t="shared" si="5"/>
        <v/>
      </c>
      <c r="D42" s="345"/>
      <c r="E42" s="346" t="str">
        <f>IF('各会計、関係団体の財政状況及び健全化判断比率'!B15="","",'各会計、関係団体の財政状況及び健全化判断比率'!B15)</f>
        <v/>
      </c>
      <c r="F42" s="346"/>
      <c r="G42" s="346"/>
      <c r="H42" s="346"/>
      <c r="I42" s="346"/>
      <c r="J42" s="346"/>
      <c r="K42" s="346"/>
      <c r="L42" s="346"/>
      <c r="M42" s="346"/>
      <c r="N42" s="346"/>
      <c r="O42" s="346"/>
      <c r="P42" s="346"/>
      <c r="Q42" s="346"/>
      <c r="R42" s="346"/>
      <c r="S42" s="346"/>
      <c r="T42" s="167"/>
      <c r="U42" s="345" t="str">
        <f t="shared" si="4"/>
        <v/>
      </c>
      <c r="V42" s="345"/>
      <c r="W42" s="346"/>
      <c r="X42" s="346"/>
      <c r="Y42" s="346"/>
      <c r="Z42" s="346"/>
      <c r="AA42" s="346"/>
      <c r="AB42" s="346"/>
      <c r="AC42" s="346"/>
      <c r="AD42" s="346"/>
      <c r="AE42" s="346"/>
      <c r="AF42" s="346"/>
      <c r="AG42" s="346"/>
      <c r="AH42" s="346"/>
      <c r="AI42" s="346"/>
      <c r="AJ42" s="346"/>
      <c r="AK42" s="346"/>
      <c r="AL42" s="167"/>
      <c r="AM42" s="345" t="str">
        <f t="shared" si="0"/>
        <v/>
      </c>
      <c r="AN42" s="345"/>
      <c r="AO42" s="346"/>
      <c r="AP42" s="346"/>
      <c r="AQ42" s="346"/>
      <c r="AR42" s="346"/>
      <c r="AS42" s="346"/>
      <c r="AT42" s="346"/>
      <c r="AU42" s="346"/>
      <c r="AV42" s="346"/>
      <c r="AW42" s="346"/>
      <c r="AX42" s="346"/>
      <c r="AY42" s="346"/>
      <c r="AZ42" s="346"/>
      <c r="BA42" s="346"/>
      <c r="BB42" s="346"/>
      <c r="BC42" s="346"/>
      <c r="BD42" s="167"/>
      <c r="BE42" s="345">
        <f t="shared" si="1"/>
        <v>22</v>
      </c>
      <c r="BF42" s="345"/>
      <c r="BG42" s="346" t="str">
        <f>IF('各会計、関係団体の財政状況及び健全化判断比率'!B42="","",'各会計、関係団体の財政状況及び健全化判断比率'!B42)</f>
        <v>美咲町柵原公共下水道事業特別会計</v>
      </c>
      <c r="BH42" s="346"/>
      <c r="BI42" s="346"/>
      <c r="BJ42" s="346"/>
      <c r="BK42" s="346"/>
      <c r="BL42" s="346"/>
      <c r="BM42" s="346"/>
      <c r="BN42" s="346"/>
      <c r="BO42" s="346"/>
      <c r="BP42" s="346"/>
      <c r="BQ42" s="346"/>
      <c r="BR42" s="346"/>
      <c r="BS42" s="346"/>
      <c r="BT42" s="346"/>
      <c r="BU42" s="346"/>
      <c r="BV42" s="167"/>
      <c r="BW42" s="345" t="str">
        <f t="shared" si="2"/>
        <v/>
      </c>
      <c r="BX42" s="345"/>
      <c r="BY42" s="346" t="str">
        <f>IF('各会計、関係団体の財政状況及び健全化判断比率'!B76="","",'各会計、関係団体の財政状況及び健全化判断比率'!B76)</f>
        <v/>
      </c>
      <c r="BZ42" s="346"/>
      <c r="CA42" s="346"/>
      <c r="CB42" s="346"/>
      <c r="CC42" s="346"/>
      <c r="CD42" s="346"/>
      <c r="CE42" s="346"/>
      <c r="CF42" s="346"/>
      <c r="CG42" s="346"/>
      <c r="CH42" s="346"/>
      <c r="CI42" s="346"/>
      <c r="CJ42" s="346"/>
      <c r="CK42" s="346"/>
      <c r="CL42" s="346"/>
      <c r="CM42" s="346"/>
      <c r="CN42" s="167"/>
      <c r="CO42" s="345" t="str">
        <f t="shared" si="3"/>
        <v/>
      </c>
      <c r="CP42" s="345"/>
      <c r="CQ42" s="346" t="str">
        <f>IF('各会計、関係団体の財政状況及び健全化判断比率'!BS15="","",'各会計、関係団体の財政状況及び健全化判断比率'!BS15)</f>
        <v/>
      </c>
      <c r="CR42" s="346"/>
      <c r="CS42" s="346"/>
      <c r="CT42" s="346"/>
      <c r="CU42" s="346"/>
      <c r="CV42" s="346"/>
      <c r="CW42" s="346"/>
      <c r="CX42" s="346"/>
      <c r="CY42" s="346"/>
      <c r="CZ42" s="346"/>
      <c r="DA42" s="346"/>
      <c r="DB42" s="346"/>
      <c r="DC42" s="346"/>
      <c r="DD42" s="346"/>
      <c r="DE42" s="346"/>
      <c r="DF42" s="164"/>
      <c r="DG42" s="344" t="str">
        <f>IF('各会計、関係団体の財政状況及び健全化判断比率'!BR15="","",'各会計、関係団体の財政状況及び健全化判断比率'!BR15)</f>
        <v/>
      </c>
      <c r="DH42" s="344"/>
      <c r="DI42" s="171"/>
      <c r="DJ42" s="139"/>
      <c r="DK42" s="139"/>
      <c r="DL42" s="139"/>
      <c r="DM42" s="139"/>
      <c r="DN42" s="139"/>
      <c r="DO42" s="139"/>
    </row>
    <row r="43" spans="1:119" ht="32.25" customHeight="1">
      <c r="A43" s="139"/>
      <c r="B43" s="166"/>
      <c r="C43" s="345" t="str">
        <f t="shared" si="5"/>
        <v/>
      </c>
      <c r="D43" s="345"/>
      <c r="E43" s="346" t="str">
        <f>IF('各会計、関係団体の財政状況及び健全化判断比率'!B16="","",'各会計、関係団体の財政状況及び健全化判断比率'!B16)</f>
        <v/>
      </c>
      <c r="F43" s="346"/>
      <c r="G43" s="346"/>
      <c r="H43" s="346"/>
      <c r="I43" s="346"/>
      <c r="J43" s="346"/>
      <c r="K43" s="346"/>
      <c r="L43" s="346"/>
      <c r="M43" s="346"/>
      <c r="N43" s="346"/>
      <c r="O43" s="346"/>
      <c r="P43" s="346"/>
      <c r="Q43" s="346"/>
      <c r="R43" s="346"/>
      <c r="S43" s="346"/>
      <c r="T43" s="167"/>
      <c r="U43" s="345" t="str">
        <f t="shared" si="4"/>
        <v/>
      </c>
      <c r="V43" s="345"/>
      <c r="W43" s="346"/>
      <c r="X43" s="346"/>
      <c r="Y43" s="346"/>
      <c r="Z43" s="346"/>
      <c r="AA43" s="346"/>
      <c r="AB43" s="346"/>
      <c r="AC43" s="346"/>
      <c r="AD43" s="346"/>
      <c r="AE43" s="346"/>
      <c r="AF43" s="346"/>
      <c r="AG43" s="346"/>
      <c r="AH43" s="346"/>
      <c r="AI43" s="346"/>
      <c r="AJ43" s="346"/>
      <c r="AK43" s="346"/>
      <c r="AL43" s="167"/>
      <c r="AM43" s="345" t="str">
        <f t="shared" si="0"/>
        <v/>
      </c>
      <c r="AN43" s="345"/>
      <c r="AO43" s="346"/>
      <c r="AP43" s="346"/>
      <c r="AQ43" s="346"/>
      <c r="AR43" s="346"/>
      <c r="AS43" s="346"/>
      <c r="AT43" s="346"/>
      <c r="AU43" s="346"/>
      <c r="AV43" s="346"/>
      <c r="AW43" s="346"/>
      <c r="AX43" s="346"/>
      <c r="AY43" s="346"/>
      <c r="AZ43" s="346"/>
      <c r="BA43" s="346"/>
      <c r="BB43" s="346"/>
      <c r="BC43" s="346"/>
      <c r="BD43" s="167"/>
      <c r="BE43" s="345">
        <f t="shared" si="1"/>
        <v>23</v>
      </c>
      <c r="BF43" s="345"/>
      <c r="BG43" s="346" t="str">
        <f>IF('各会計、関係団体の財政状況及び健全化判断比率'!B43="","",'各会計、関係団体の財政状況及び健全化判断比率'!B43)</f>
        <v>美咲町中央公共下水道事業特別会計</v>
      </c>
      <c r="BH43" s="346"/>
      <c r="BI43" s="346"/>
      <c r="BJ43" s="346"/>
      <c r="BK43" s="346"/>
      <c r="BL43" s="346"/>
      <c r="BM43" s="346"/>
      <c r="BN43" s="346"/>
      <c r="BO43" s="346"/>
      <c r="BP43" s="346"/>
      <c r="BQ43" s="346"/>
      <c r="BR43" s="346"/>
      <c r="BS43" s="346"/>
      <c r="BT43" s="346"/>
      <c r="BU43" s="346"/>
      <c r="BV43" s="167"/>
      <c r="BW43" s="345" t="str">
        <f t="shared" si="2"/>
        <v/>
      </c>
      <c r="BX43" s="345"/>
      <c r="BY43" s="346" t="str">
        <f>IF('各会計、関係団体の財政状況及び健全化判断比率'!B77="","",'各会計、関係団体の財政状況及び健全化判断比率'!B77)</f>
        <v/>
      </c>
      <c r="BZ43" s="346"/>
      <c r="CA43" s="346"/>
      <c r="CB43" s="346"/>
      <c r="CC43" s="346"/>
      <c r="CD43" s="346"/>
      <c r="CE43" s="346"/>
      <c r="CF43" s="346"/>
      <c r="CG43" s="346"/>
      <c r="CH43" s="346"/>
      <c r="CI43" s="346"/>
      <c r="CJ43" s="346"/>
      <c r="CK43" s="346"/>
      <c r="CL43" s="346"/>
      <c r="CM43" s="346"/>
      <c r="CN43" s="167"/>
      <c r="CO43" s="345" t="str">
        <f t="shared" si="3"/>
        <v/>
      </c>
      <c r="CP43" s="345"/>
      <c r="CQ43" s="346" t="str">
        <f>IF('各会計、関係団体の財政状況及び健全化判断比率'!BS16="","",'各会計、関係団体の財政状況及び健全化判断比率'!BS16)</f>
        <v/>
      </c>
      <c r="CR43" s="346"/>
      <c r="CS43" s="346"/>
      <c r="CT43" s="346"/>
      <c r="CU43" s="346"/>
      <c r="CV43" s="346"/>
      <c r="CW43" s="346"/>
      <c r="CX43" s="346"/>
      <c r="CY43" s="346"/>
      <c r="CZ43" s="346"/>
      <c r="DA43" s="346"/>
      <c r="DB43" s="346"/>
      <c r="DC43" s="346"/>
      <c r="DD43" s="346"/>
      <c r="DE43" s="346"/>
      <c r="DF43" s="164"/>
      <c r="DG43" s="344" t="str">
        <f>IF('各会計、関係団体の財政状況及び健全化判断比率'!BR16="","",'各会計、関係団体の財政状況及び健全化判断比率'!BR16)</f>
        <v/>
      </c>
      <c r="DH43" s="344"/>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4" t="s">
        <v>196</v>
      </c>
      <c r="DI1" s="705"/>
      <c r="DJ1" s="705"/>
      <c r="DK1" s="705"/>
      <c r="DL1" s="705"/>
      <c r="DM1" s="705"/>
      <c r="DN1" s="706"/>
      <c r="DP1" s="704" t="s">
        <v>197</v>
      </c>
      <c r="DQ1" s="705"/>
      <c r="DR1" s="705"/>
      <c r="DS1" s="705"/>
      <c r="DT1" s="705"/>
      <c r="DU1" s="705"/>
      <c r="DV1" s="705"/>
      <c r="DW1" s="705"/>
      <c r="DX1" s="705"/>
      <c r="DY1" s="705"/>
      <c r="DZ1" s="705"/>
      <c r="EA1" s="705"/>
      <c r="EB1" s="705"/>
      <c r="EC1" s="706"/>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1" t="s">
        <v>205</v>
      </c>
      <c r="AQ4" s="701"/>
      <c r="AR4" s="701"/>
      <c r="AS4" s="701"/>
      <c r="AT4" s="701"/>
      <c r="AU4" s="701"/>
      <c r="AV4" s="701"/>
      <c r="AW4" s="701"/>
      <c r="AX4" s="701"/>
      <c r="AY4" s="701"/>
      <c r="AZ4" s="701"/>
      <c r="BA4" s="701"/>
      <c r="BB4" s="701"/>
      <c r="BC4" s="701"/>
      <c r="BD4" s="701"/>
      <c r="BE4" s="701"/>
      <c r="BF4" s="701"/>
      <c r="BG4" s="701" t="s">
        <v>206</v>
      </c>
      <c r="BH4" s="701"/>
      <c r="BI4" s="701"/>
      <c r="BJ4" s="701"/>
      <c r="BK4" s="701"/>
      <c r="BL4" s="701"/>
      <c r="BM4" s="701"/>
      <c r="BN4" s="701"/>
      <c r="BO4" s="701" t="s">
        <v>203</v>
      </c>
      <c r="BP4" s="701"/>
      <c r="BQ4" s="701"/>
      <c r="BR4" s="701"/>
      <c r="BS4" s="701" t="s">
        <v>207</v>
      </c>
      <c r="BT4" s="701"/>
      <c r="BU4" s="701"/>
      <c r="BV4" s="701"/>
      <c r="BW4" s="701"/>
      <c r="BX4" s="701"/>
      <c r="BY4" s="701"/>
      <c r="BZ4" s="701"/>
      <c r="CA4" s="701"/>
      <c r="CB4" s="701"/>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69" t="s">
        <v>209</v>
      </c>
      <c r="C5" s="670"/>
      <c r="D5" s="670"/>
      <c r="E5" s="670"/>
      <c r="F5" s="670"/>
      <c r="G5" s="670"/>
      <c r="H5" s="670"/>
      <c r="I5" s="670"/>
      <c r="J5" s="670"/>
      <c r="K5" s="670"/>
      <c r="L5" s="670"/>
      <c r="M5" s="670"/>
      <c r="N5" s="670"/>
      <c r="O5" s="670"/>
      <c r="P5" s="670"/>
      <c r="Q5" s="671"/>
      <c r="R5" s="640">
        <v>1422206</v>
      </c>
      <c r="S5" s="641"/>
      <c r="T5" s="641"/>
      <c r="U5" s="641"/>
      <c r="V5" s="641"/>
      <c r="W5" s="641"/>
      <c r="X5" s="641"/>
      <c r="Y5" s="688"/>
      <c r="Z5" s="702">
        <v>12.3</v>
      </c>
      <c r="AA5" s="702"/>
      <c r="AB5" s="702"/>
      <c r="AC5" s="702"/>
      <c r="AD5" s="703">
        <v>1422206</v>
      </c>
      <c r="AE5" s="703"/>
      <c r="AF5" s="703"/>
      <c r="AG5" s="703"/>
      <c r="AH5" s="703"/>
      <c r="AI5" s="703"/>
      <c r="AJ5" s="703"/>
      <c r="AK5" s="703"/>
      <c r="AL5" s="689">
        <v>19.8</v>
      </c>
      <c r="AM5" s="658"/>
      <c r="AN5" s="658"/>
      <c r="AO5" s="690"/>
      <c r="AP5" s="669" t="s">
        <v>210</v>
      </c>
      <c r="AQ5" s="670"/>
      <c r="AR5" s="670"/>
      <c r="AS5" s="670"/>
      <c r="AT5" s="670"/>
      <c r="AU5" s="670"/>
      <c r="AV5" s="670"/>
      <c r="AW5" s="670"/>
      <c r="AX5" s="670"/>
      <c r="AY5" s="670"/>
      <c r="AZ5" s="670"/>
      <c r="BA5" s="670"/>
      <c r="BB5" s="670"/>
      <c r="BC5" s="670"/>
      <c r="BD5" s="670"/>
      <c r="BE5" s="670"/>
      <c r="BF5" s="671"/>
      <c r="BG5" s="590">
        <v>1422206</v>
      </c>
      <c r="BH5" s="591"/>
      <c r="BI5" s="591"/>
      <c r="BJ5" s="591"/>
      <c r="BK5" s="591"/>
      <c r="BL5" s="591"/>
      <c r="BM5" s="591"/>
      <c r="BN5" s="592"/>
      <c r="BO5" s="643">
        <v>100</v>
      </c>
      <c r="BP5" s="643"/>
      <c r="BQ5" s="643"/>
      <c r="BR5" s="643"/>
      <c r="BS5" s="644">
        <v>30878</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195183</v>
      </c>
      <c r="S6" s="591"/>
      <c r="T6" s="591"/>
      <c r="U6" s="591"/>
      <c r="V6" s="591"/>
      <c r="W6" s="591"/>
      <c r="X6" s="591"/>
      <c r="Y6" s="592"/>
      <c r="Z6" s="643">
        <v>1.7</v>
      </c>
      <c r="AA6" s="643"/>
      <c r="AB6" s="643"/>
      <c r="AC6" s="643"/>
      <c r="AD6" s="644">
        <v>195183</v>
      </c>
      <c r="AE6" s="644"/>
      <c r="AF6" s="644"/>
      <c r="AG6" s="644"/>
      <c r="AH6" s="644"/>
      <c r="AI6" s="644"/>
      <c r="AJ6" s="644"/>
      <c r="AK6" s="644"/>
      <c r="AL6" s="613">
        <v>2.7</v>
      </c>
      <c r="AM6" s="645"/>
      <c r="AN6" s="645"/>
      <c r="AO6" s="646"/>
      <c r="AP6" s="587" t="s">
        <v>215</v>
      </c>
      <c r="AQ6" s="588"/>
      <c r="AR6" s="588"/>
      <c r="AS6" s="588"/>
      <c r="AT6" s="588"/>
      <c r="AU6" s="588"/>
      <c r="AV6" s="588"/>
      <c r="AW6" s="588"/>
      <c r="AX6" s="588"/>
      <c r="AY6" s="588"/>
      <c r="AZ6" s="588"/>
      <c r="BA6" s="588"/>
      <c r="BB6" s="588"/>
      <c r="BC6" s="588"/>
      <c r="BD6" s="588"/>
      <c r="BE6" s="588"/>
      <c r="BF6" s="589"/>
      <c r="BG6" s="590">
        <v>1422206</v>
      </c>
      <c r="BH6" s="591"/>
      <c r="BI6" s="591"/>
      <c r="BJ6" s="591"/>
      <c r="BK6" s="591"/>
      <c r="BL6" s="591"/>
      <c r="BM6" s="591"/>
      <c r="BN6" s="592"/>
      <c r="BO6" s="643">
        <v>100</v>
      </c>
      <c r="BP6" s="643"/>
      <c r="BQ6" s="643"/>
      <c r="BR6" s="643"/>
      <c r="BS6" s="644">
        <v>30878</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105459</v>
      </c>
      <c r="CS6" s="591"/>
      <c r="CT6" s="591"/>
      <c r="CU6" s="591"/>
      <c r="CV6" s="591"/>
      <c r="CW6" s="591"/>
      <c r="CX6" s="591"/>
      <c r="CY6" s="592"/>
      <c r="CZ6" s="643">
        <v>1</v>
      </c>
      <c r="DA6" s="643"/>
      <c r="DB6" s="643"/>
      <c r="DC6" s="643"/>
      <c r="DD6" s="596" t="s">
        <v>217</v>
      </c>
      <c r="DE6" s="591"/>
      <c r="DF6" s="591"/>
      <c r="DG6" s="591"/>
      <c r="DH6" s="591"/>
      <c r="DI6" s="591"/>
      <c r="DJ6" s="591"/>
      <c r="DK6" s="591"/>
      <c r="DL6" s="591"/>
      <c r="DM6" s="591"/>
      <c r="DN6" s="591"/>
      <c r="DO6" s="591"/>
      <c r="DP6" s="592"/>
      <c r="DQ6" s="596">
        <v>105459</v>
      </c>
      <c r="DR6" s="591"/>
      <c r="DS6" s="591"/>
      <c r="DT6" s="591"/>
      <c r="DU6" s="591"/>
      <c r="DV6" s="591"/>
      <c r="DW6" s="591"/>
      <c r="DX6" s="591"/>
      <c r="DY6" s="591"/>
      <c r="DZ6" s="591"/>
      <c r="EA6" s="591"/>
      <c r="EB6" s="591"/>
      <c r="EC6" s="629"/>
    </row>
    <row r="7" spans="2:143" ht="11.25" customHeight="1">
      <c r="B7" s="587" t="s">
        <v>218</v>
      </c>
      <c r="C7" s="588"/>
      <c r="D7" s="588"/>
      <c r="E7" s="588"/>
      <c r="F7" s="588"/>
      <c r="G7" s="588"/>
      <c r="H7" s="588"/>
      <c r="I7" s="588"/>
      <c r="J7" s="588"/>
      <c r="K7" s="588"/>
      <c r="L7" s="588"/>
      <c r="M7" s="588"/>
      <c r="N7" s="588"/>
      <c r="O7" s="588"/>
      <c r="P7" s="588"/>
      <c r="Q7" s="589"/>
      <c r="R7" s="590">
        <v>1417</v>
      </c>
      <c r="S7" s="591"/>
      <c r="T7" s="591"/>
      <c r="U7" s="591"/>
      <c r="V7" s="591"/>
      <c r="W7" s="591"/>
      <c r="X7" s="591"/>
      <c r="Y7" s="592"/>
      <c r="Z7" s="643">
        <v>0</v>
      </c>
      <c r="AA7" s="643"/>
      <c r="AB7" s="643"/>
      <c r="AC7" s="643"/>
      <c r="AD7" s="644">
        <v>1417</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656978</v>
      </c>
      <c r="BH7" s="591"/>
      <c r="BI7" s="591"/>
      <c r="BJ7" s="591"/>
      <c r="BK7" s="591"/>
      <c r="BL7" s="591"/>
      <c r="BM7" s="591"/>
      <c r="BN7" s="592"/>
      <c r="BO7" s="643">
        <v>46.2</v>
      </c>
      <c r="BP7" s="643"/>
      <c r="BQ7" s="643"/>
      <c r="BR7" s="643"/>
      <c r="BS7" s="644">
        <v>30878</v>
      </c>
      <c r="BT7" s="644"/>
      <c r="BU7" s="644"/>
      <c r="BV7" s="644"/>
      <c r="BW7" s="644"/>
      <c r="BX7" s="644"/>
      <c r="BY7" s="644"/>
      <c r="BZ7" s="644"/>
      <c r="CA7" s="644"/>
      <c r="CB7" s="680"/>
      <c r="CD7" s="622" t="s">
        <v>220</v>
      </c>
      <c r="CE7" s="623"/>
      <c r="CF7" s="623"/>
      <c r="CG7" s="623"/>
      <c r="CH7" s="623"/>
      <c r="CI7" s="623"/>
      <c r="CJ7" s="623"/>
      <c r="CK7" s="623"/>
      <c r="CL7" s="623"/>
      <c r="CM7" s="623"/>
      <c r="CN7" s="623"/>
      <c r="CO7" s="623"/>
      <c r="CP7" s="623"/>
      <c r="CQ7" s="624"/>
      <c r="CR7" s="590">
        <v>1622656</v>
      </c>
      <c r="CS7" s="591"/>
      <c r="CT7" s="591"/>
      <c r="CU7" s="591"/>
      <c r="CV7" s="591"/>
      <c r="CW7" s="591"/>
      <c r="CX7" s="591"/>
      <c r="CY7" s="592"/>
      <c r="CZ7" s="643">
        <v>15.1</v>
      </c>
      <c r="DA7" s="643"/>
      <c r="DB7" s="643"/>
      <c r="DC7" s="643"/>
      <c r="DD7" s="596">
        <v>100321</v>
      </c>
      <c r="DE7" s="591"/>
      <c r="DF7" s="591"/>
      <c r="DG7" s="591"/>
      <c r="DH7" s="591"/>
      <c r="DI7" s="591"/>
      <c r="DJ7" s="591"/>
      <c r="DK7" s="591"/>
      <c r="DL7" s="591"/>
      <c r="DM7" s="591"/>
      <c r="DN7" s="591"/>
      <c r="DO7" s="591"/>
      <c r="DP7" s="592"/>
      <c r="DQ7" s="596">
        <v>1244514</v>
      </c>
      <c r="DR7" s="591"/>
      <c r="DS7" s="591"/>
      <c r="DT7" s="591"/>
      <c r="DU7" s="591"/>
      <c r="DV7" s="591"/>
      <c r="DW7" s="591"/>
      <c r="DX7" s="591"/>
      <c r="DY7" s="591"/>
      <c r="DZ7" s="591"/>
      <c r="EA7" s="591"/>
      <c r="EB7" s="591"/>
      <c r="EC7" s="629"/>
    </row>
    <row r="8" spans="2:143" ht="11.25" customHeight="1">
      <c r="B8" s="587" t="s">
        <v>221</v>
      </c>
      <c r="C8" s="588"/>
      <c r="D8" s="588"/>
      <c r="E8" s="588"/>
      <c r="F8" s="588"/>
      <c r="G8" s="588"/>
      <c r="H8" s="588"/>
      <c r="I8" s="588"/>
      <c r="J8" s="588"/>
      <c r="K8" s="588"/>
      <c r="L8" s="588"/>
      <c r="M8" s="588"/>
      <c r="N8" s="588"/>
      <c r="O8" s="588"/>
      <c r="P8" s="588"/>
      <c r="Q8" s="589"/>
      <c r="R8" s="590">
        <v>5072</v>
      </c>
      <c r="S8" s="591"/>
      <c r="T8" s="591"/>
      <c r="U8" s="591"/>
      <c r="V8" s="591"/>
      <c r="W8" s="591"/>
      <c r="X8" s="591"/>
      <c r="Y8" s="592"/>
      <c r="Z8" s="643">
        <v>0</v>
      </c>
      <c r="AA8" s="643"/>
      <c r="AB8" s="643"/>
      <c r="AC8" s="643"/>
      <c r="AD8" s="644">
        <v>5072</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23214</v>
      </c>
      <c r="BH8" s="591"/>
      <c r="BI8" s="591"/>
      <c r="BJ8" s="591"/>
      <c r="BK8" s="591"/>
      <c r="BL8" s="591"/>
      <c r="BM8" s="591"/>
      <c r="BN8" s="592"/>
      <c r="BO8" s="643">
        <v>1.6</v>
      </c>
      <c r="BP8" s="643"/>
      <c r="BQ8" s="643"/>
      <c r="BR8" s="643"/>
      <c r="BS8" s="596" t="s">
        <v>112</v>
      </c>
      <c r="BT8" s="591"/>
      <c r="BU8" s="591"/>
      <c r="BV8" s="591"/>
      <c r="BW8" s="591"/>
      <c r="BX8" s="591"/>
      <c r="BY8" s="591"/>
      <c r="BZ8" s="591"/>
      <c r="CA8" s="591"/>
      <c r="CB8" s="629"/>
      <c r="CD8" s="622" t="s">
        <v>223</v>
      </c>
      <c r="CE8" s="623"/>
      <c r="CF8" s="623"/>
      <c r="CG8" s="623"/>
      <c r="CH8" s="623"/>
      <c r="CI8" s="623"/>
      <c r="CJ8" s="623"/>
      <c r="CK8" s="623"/>
      <c r="CL8" s="623"/>
      <c r="CM8" s="623"/>
      <c r="CN8" s="623"/>
      <c r="CO8" s="623"/>
      <c r="CP8" s="623"/>
      <c r="CQ8" s="624"/>
      <c r="CR8" s="590">
        <v>2837425</v>
      </c>
      <c r="CS8" s="591"/>
      <c r="CT8" s="591"/>
      <c r="CU8" s="591"/>
      <c r="CV8" s="591"/>
      <c r="CW8" s="591"/>
      <c r="CX8" s="591"/>
      <c r="CY8" s="592"/>
      <c r="CZ8" s="643">
        <v>26.3</v>
      </c>
      <c r="DA8" s="643"/>
      <c r="DB8" s="643"/>
      <c r="DC8" s="643"/>
      <c r="DD8" s="596">
        <v>24560</v>
      </c>
      <c r="DE8" s="591"/>
      <c r="DF8" s="591"/>
      <c r="DG8" s="591"/>
      <c r="DH8" s="591"/>
      <c r="DI8" s="591"/>
      <c r="DJ8" s="591"/>
      <c r="DK8" s="591"/>
      <c r="DL8" s="591"/>
      <c r="DM8" s="591"/>
      <c r="DN8" s="591"/>
      <c r="DO8" s="591"/>
      <c r="DP8" s="592"/>
      <c r="DQ8" s="596">
        <v>1803271</v>
      </c>
      <c r="DR8" s="591"/>
      <c r="DS8" s="591"/>
      <c r="DT8" s="591"/>
      <c r="DU8" s="591"/>
      <c r="DV8" s="591"/>
      <c r="DW8" s="591"/>
      <c r="DX8" s="591"/>
      <c r="DY8" s="591"/>
      <c r="DZ8" s="591"/>
      <c r="EA8" s="591"/>
      <c r="EB8" s="591"/>
      <c r="EC8" s="629"/>
    </row>
    <row r="9" spans="2:143" ht="11.25" customHeight="1">
      <c r="B9" s="587" t="s">
        <v>224</v>
      </c>
      <c r="C9" s="588"/>
      <c r="D9" s="588"/>
      <c r="E9" s="588"/>
      <c r="F9" s="588"/>
      <c r="G9" s="588"/>
      <c r="H9" s="588"/>
      <c r="I9" s="588"/>
      <c r="J9" s="588"/>
      <c r="K9" s="588"/>
      <c r="L9" s="588"/>
      <c r="M9" s="588"/>
      <c r="N9" s="588"/>
      <c r="O9" s="588"/>
      <c r="P9" s="588"/>
      <c r="Q9" s="589"/>
      <c r="R9" s="590">
        <v>3331</v>
      </c>
      <c r="S9" s="591"/>
      <c r="T9" s="591"/>
      <c r="U9" s="591"/>
      <c r="V9" s="591"/>
      <c r="W9" s="591"/>
      <c r="X9" s="591"/>
      <c r="Y9" s="592"/>
      <c r="Z9" s="643">
        <v>0</v>
      </c>
      <c r="AA9" s="643"/>
      <c r="AB9" s="643"/>
      <c r="AC9" s="643"/>
      <c r="AD9" s="644">
        <v>3331</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447671</v>
      </c>
      <c r="BH9" s="591"/>
      <c r="BI9" s="591"/>
      <c r="BJ9" s="591"/>
      <c r="BK9" s="591"/>
      <c r="BL9" s="591"/>
      <c r="BM9" s="591"/>
      <c r="BN9" s="592"/>
      <c r="BO9" s="643">
        <v>31.5</v>
      </c>
      <c r="BP9" s="643"/>
      <c r="BQ9" s="643"/>
      <c r="BR9" s="643"/>
      <c r="BS9" s="596" t="s">
        <v>112</v>
      </c>
      <c r="BT9" s="591"/>
      <c r="BU9" s="591"/>
      <c r="BV9" s="591"/>
      <c r="BW9" s="591"/>
      <c r="BX9" s="591"/>
      <c r="BY9" s="591"/>
      <c r="BZ9" s="591"/>
      <c r="CA9" s="591"/>
      <c r="CB9" s="629"/>
      <c r="CD9" s="622" t="s">
        <v>226</v>
      </c>
      <c r="CE9" s="623"/>
      <c r="CF9" s="623"/>
      <c r="CG9" s="623"/>
      <c r="CH9" s="623"/>
      <c r="CI9" s="623"/>
      <c r="CJ9" s="623"/>
      <c r="CK9" s="623"/>
      <c r="CL9" s="623"/>
      <c r="CM9" s="623"/>
      <c r="CN9" s="623"/>
      <c r="CO9" s="623"/>
      <c r="CP9" s="623"/>
      <c r="CQ9" s="624"/>
      <c r="CR9" s="590">
        <v>938279</v>
      </c>
      <c r="CS9" s="591"/>
      <c r="CT9" s="591"/>
      <c r="CU9" s="591"/>
      <c r="CV9" s="591"/>
      <c r="CW9" s="591"/>
      <c r="CX9" s="591"/>
      <c r="CY9" s="592"/>
      <c r="CZ9" s="643">
        <v>8.6999999999999993</v>
      </c>
      <c r="DA9" s="643"/>
      <c r="DB9" s="643"/>
      <c r="DC9" s="643"/>
      <c r="DD9" s="596">
        <v>44781</v>
      </c>
      <c r="DE9" s="591"/>
      <c r="DF9" s="591"/>
      <c r="DG9" s="591"/>
      <c r="DH9" s="591"/>
      <c r="DI9" s="591"/>
      <c r="DJ9" s="591"/>
      <c r="DK9" s="591"/>
      <c r="DL9" s="591"/>
      <c r="DM9" s="591"/>
      <c r="DN9" s="591"/>
      <c r="DO9" s="591"/>
      <c r="DP9" s="592"/>
      <c r="DQ9" s="596">
        <v>839225</v>
      </c>
      <c r="DR9" s="591"/>
      <c r="DS9" s="591"/>
      <c r="DT9" s="591"/>
      <c r="DU9" s="591"/>
      <c r="DV9" s="591"/>
      <c r="DW9" s="591"/>
      <c r="DX9" s="591"/>
      <c r="DY9" s="591"/>
      <c r="DZ9" s="591"/>
      <c r="EA9" s="591"/>
      <c r="EB9" s="591"/>
      <c r="EC9" s="629"/>
    </row>
    <row r="10" spans="2:143" ht="11.25" customHeight="1">
      <c r="B10" s="587" t="s">
        <v>227</v>
      </c>
      <c r="C10" s="588"/>
      <c r="D10" s="588"/>
      <c r="E10" s="588"/>
      <c r="F10" s="588"/>
      <c r="G10" s="588"/>
      <c r="H10" s="588"/>
      <c r="I10" s="588"/>
      <c r="J10" s="588"/>
      <c r="K10" s="588"/>
      <c r="L10" s="588"/>
      <c r="M10" s="588"/>
      <c r="N10" s="588"/>
      <c r="O10" s="588"/>
      <c r="P10" s="588"/>
      <c r="Q10" s="589"/>
      <c r="R10" s="590">
        <v>238525</v>
      </c>
      <c r="S10" s="591"/>
      <c r="T10" s="591"/>
      <c r="U10" s="591"/>
      <c r="V10" s="591"/>
      <c r="W10" s="591"/>
      <c r="X10" s="591"/>
      <c r="Y10" s="592"/>
      <c r="Z10" s="643">
        <v>2.1</v>
      </c>
      <c r="AA10" s="643"/>
      <c r="AB10" s="643"/>
      <c r="AC10" s="643"/>
      <c r="AD10" s="644">
        <v>238525</v>
      </c>
      <c r="AE10" s="644"/>
      <c r="AF10" s="644"/>
      <c r="AG10" s="644"/>
      <c r="AH10" s="644"/>
      <c r="AI10" s="644"/>
      <c r="AJ10" s="644"/>
      <c r="AK10" s="644"/>
      <c r="AL10" s="613">
        <v>3.3</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30296</v>
      </c>
      <c r="BH10" s="591"/>
      <c r="BI10" s="591"/>
      <c r="BJ10" s="591"/>
      <c r="BK10" s="591"/>
      <c r="BL10" s="591"/>
      <c r="BM10" s="591"/>
      <c r="BN10" s="592"/>
      <c r="BO10" s="643">
        <v>2.1</v>
      </c>
      <c r="BP10" s="643"/>
      <c r="BQ10" s="643"/>
      <c r="BR10" s="643"/>
      <c r="BS10" s="596" t="s">
        <v>112</v>
      </c>
      <c r="BT10" s="591"/>
      <c r="BU10" s="591"/>
      <c r="BV10" s="591"/>
      <c r="BW10" s="591"/>
      <c r="BX10" s="591"/>
      <c r="BY10" s="591"/>
      <c r="BZ10" s="591"/>
      <c r="CA10" s="591"/>
      <c r="CB10" s="629"/>
      <c r="CD10" s="622" t="s">
        <v>229</v>
      </c>
      <c r="CE10" s="623"/>
      <c r="CF10" s="623"/>
      <c r="CG10" s="623"/>
      <c r="CH10" s="623"/>
      <c r="CI10" s="623"/>
      <c r="CJ10" s="623"/>
      <c r="CK10" s="623"/>
      <c r="CL10" s="623"/>
      <c r="CM10" s="623"/>
      <c r="CN10" s="623"/>
      <c r="CO10" s="623"/>
      <c r="CP10" s="623"/>
      <c r="CQ10" s="624"/>
      <c r="CR10" s="590">
        <v>17000</v>
      </c>
      <c r="CS10" s="591"/>
      <c r="CT10" s="591"/>
      <c r="CU10" s="591"/>
      <c r="CV10" s="591"/>
      <c r="CW10" s="591"/>
      <c r="CX10" s="591"/>
      <c r="CY10" s="592"/>
      <c r="CZ10" s="643">
        <v>0.2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9"/>
    </row>
    <row r="11" spans="2:143" ht="11.25" customHeight="1">
      <c r="B11" s="587" t="s">
        <v>230</v>
      </c>
      <c r="C11" s="588"/>
      <c r="D11" s="588"/>
      <c r="E11" s="588"/>
      <c r="F11" s="588"/>
      <c r="G11" s="588"/>
      <c r="H11" s="588"/>
      <c r="I11" s="588"/>
      <c r="J11" s="588"/>
      <c r="K11" s="588"/>
      <c r="L11" s="588"/>
      <c r="M11" s="588"/>
      <c r="N11" s="588"/>
      <c r="O11" s="588"/>
      <c r="P11" s="588"/>
      <c r="Q11" s="589"/>
      <c r="R11" s="590">
        <v>6522</v>
      </c>
      <c r="S11" s="591"/>
      <c r="T11" s="591"/>
      <c r="U11" s="591"/>
      <c r="V11" s="591"/>
      <c r="W11" s="591"/>
      <c r="X11" s="591"/>
      <c r="Y11" s="592"/>
      <c r="Z11" s="643">
        <v>0.1</v>
      </c>
      <c r="AA11" s="643"/>
      <c r="AB11" s="643"/>
      <c r="AC11" s="643"/>
      <c r="AD11" s="644">
        <v>6522</v>
      </c>
      <c r="AE11" s="644"/>
      <c r="AF11" s="644"/>
      <c r="AG11" s="644"/>
      <c r="AH11" s="644"/>
      <c r="AI11" s="644"/>
      <c r="AJ11" s="644"/>
      <c r="AK11" s="644"/>
      <c r="AL11" s="613">
        <v>0.1</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155797</v>
      </c>
      <c r="BH11" s="591"/>
      <c r="BI11" s="591"/>
      <c r="BJ11" s="591"/>
      <c r="BK11" s="591"/>
      <c r="BL11" s="591"/>
      <c r="BM11" s="591"/>
      <c r="BN11" s="592"/>
      <c r="BO11" s="643">
        <v>11</v>
      </c>
      <c r="BP11" s="643"/>
      <c r="BQ11" s="643"/>
      <c r="BR11" s="643"/>
      <c r="BS11" s="596">
        <v>30878</v>
      </c>
      <c r="BT11" s="591"/>
      <c r="BU11" s="591"/>
      <c r="BV11" s="591"/>
      <c r="BW11" s="591"/>
      <c r="BX11" s="591"/>
      <c r="BY11" s="591"/>
      <c r="BZ11" s="591"/>
      <c r="CA11" s="591"/>
      <c r="CB11" s="629"/>
      <c r="CD11" s="622" t="s">
        <v>232</v>
      </c>
      <c r="CE11" s="623"/>
      <c r="CF11" s="623"/>
      <c r="CG11" s="623"/>
      <c r="CH11" s="623"/>
      <c r="CI11" s="623"/>
      <c r="CJ11" s="623"/>
      <c r="CK11" s="623"/>
      <c r="CL11" s="623"/>
      <c r="CM11" s="623"/>
      <c r="CN11" s="623"/>
      <c r="CO11" s="623"/>
      <c r="CP11" s="623"/>
      <c r="CQ11" s="624"/>
      <c r="CR11" s="590">
        <v>904512</v>
      </c>
      <c r="CS11" s="591"/>
      <c r="CT11" s="591"/>
      <c r="CU11" s="591"/>
      <c r="CV11" s="591"/>
      <c r="CW11" s="591"/>
      <c r="CX11" s="591"/>
      <c r="CY11" s="592"/>
      <c r="CZ11" s="643">
        <v>8.4</v>
      </c>
      <c r="DA11" s="643"/>
      <c r="DB11" s="643"/>
      <c r="DC11" s="643"/>
      <c r="DD11" s="596">
        <v>240048</v>
      </c>
      <c r="DE11" s="591"/>
      <c r="DF11" s="591"/>
      <c r="DG11" s="591"/>
      <c r="DH11" s="591"/>
      <c r="DI11" s="591"/>
      <c r="DJ11" s="591"/>
      <c r="DK11" s="591"/>
      <c r="DL11" s="591"/>
      <c r="DM11" s="591"/>
      <c r="DN11" s="591"/>
      <c r="DO11" s="591"/>
      <c r="DP11" s="592"/>
      <c r="DQ11" s="596">
        <v>448607</v>
      </c>
      <c r="DR11" s="591"/>
      <c r="DS11" s="591"/>
      <c r="DT11" s="591"/>
      <c r="DU11" s="591"/>
      <c r="DV11" s="591"/>
      <c r="DW11" s="591"/>
      <c r="DX11" s="591"/>
      <c r="DY11" s="591"/>
      <c r="DZ11" s="591"/>
      <c r="EA11" s="591"/>
      <c r="EB11" s="591"/>
      <c r="EC11" s="629"/>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655838</v>
      </c>
      <c r="BH12" s="591"/>
      <c r="BI12" s="591"/>
      <c r="BJ12" s="591"/>
      <c r="BK12" s="591"/>
      <c r="BL12" s="591"/>
      <c r="BM12" s="591"/>
      <c r="BN12" s="592"/>
      <c r="BO12" s="643">
        <v>46.1</v>
      </c>
      <c r="BP12" s="643"/>
      <c r="BQ12" s="643"/>
      <c r="BR12" s="643"/>
      <c r="BS12" s="596" t="s">
        <v>112</v>
      </c>
      <c r="BT12" s="591"/>
      <c r="BU12" s="591"/>
      <c r="BV12" s="591"/>
      <c r="BW12" s="591"/>
      <c r="BX12" s="591"/>
      <c r="BY12" s="591"/>
      <c r="BZ12" s="591"/>
      <c r="CA12" s="591"/>
      <c r="CB12" s="629"/>
      <c r="CD12" s="622" t="s">
        <v>235</v>
      </c>
      <c r="CE12" s="623"/>
      <c r="CF12" s="623"/>
      <c r="CG12" s="623"/>
      <c r="CH12" s="623"/>
      <c r="CI12" s="623"/>
      <c r="CJ12" s="623"/>
      <c r="CK12" s="623"/>
      <c r="CL12" s="623"/>
      <c r="CM12" s="623"/>
      <c r="CN12" s="623"/>
      <c r="CO12" s="623"/>
      <c r="CP12" s="623"/>
      <c r="CQ12" s="624"/>
      <c r="CR12" s="590">
        <v>91305</v>
      </c>
      <c r="CS12" s="591"/>
      <c r="CT12" s="591"/>
      <c r="CU12" s="591"/>
      <c r="CV12" s="591"/>
      <c r="CW12" s="591"/>
      <c r="CX12" s="591"/>
      <c r="CY12" s="592"/>
      <c r="CZ12" s="643">
        <v>0.8</v>
      </c>
      <c r="DA12" s="643"/>
      <c r="DB12" s="643"/>
      <c r="DC12" s="643"/>
      <c r="DD12" s="596">
        <v>633</v>
      </c>
      <c r="DE12" s="591"/>
      <c r="DF12" s="591"/>
      <c r="DG12" s="591"/>
      <c r="DH12" s="591"/>
      <c r="DI12" s="591"/>
      <c r="DJ12" s="591"/>
      <c r="DK12" s="591"/>
      <c r="DL12" s="591"/>
      <c r="DM12" s="591"/>
      <c r="DN12" s="591"/>
      <c r="DO12" s="591"/>
      <c r="DP12" s="592"/>
      <c r="DQ12" s="596">
        <v>83956</v>
      </c>
      <c r="DR12" s="591"/>
      <c r="DS12" s="591"/>
      <c r="DT12" s="591"/>
      <c r="DU12" s="591"/>
      <c r="DV12" s="591"/>
      <c r="DW12" s="591"/>
      <c r="DX12" s="591"/>
      <c r="DY12" s="591"/>
      <c r="DZ12" s="591"/>
      <c r="EA12" s="591"/>
      <c r="EB12" s="591"/>
      <c r="EC12" s="629"/>
    </row>
    <row r="13" spans="2:143" ht="11.25" customHeight="1">
      <c r="B13" s="587" t="s">
        <v>236</v>
      </c>
      <c r="C13" s="588"/>
      <c r="D13" s="588"/>
      <c r="E13" s="588"/>
      <c r="F13" s="588"/>
      <c r="G13" s="588"/>
      <c r="H13" s="588"/>
      <c r="I13" s="588"/>
      <c r="J13" s="588"/>
      <c r="K13" s="588"/>
      <c r="L13" s="588"/>
      <c r="M13" s="588"/>
      <c r="N13" s="588"/>
      <c r="O13" s="588"/>
      <c r="P13" s="588"/>
      <c r="Q13" s="589"/>
      <c r="R13" s="590">
        <v>40168</v>
      </c>
      <c r="S13" s="591"/>
      <c r="T13" s="591"/>
      <c r="U13" s="591"/>
      <c r="V13" s="591"/>
      <c r="W13" s="591"/>
      <c r="X13" s="591"/>
      <c r="Y13" s="592"/>
      <c r="Z13" s="643">
        <v>0.3</v>
      </c>
      <c r="AA13" s="643"/>
      <c r="AB13" s="643"/>
      <c r="AC13" s="643"/>
      <c r="AD13" s="644">
        <v>40168</v>
      </c>
      <c r="AE13" s="644"/>
      <c r="AF13" s="644"/>
      <c r="AG13" s="644"/>
      <c r="AH13" s="644"/>
      <c r="AI13" s="644"/>
      <c r="AJ13" s="644"/>
      <c r="AK13" s="644"/>
      <c r="AL13" s="613">
        <v>0.6</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652483</v>
      </c>
      <c r="BH13" s="591"/>
      <c r="BI13" s="591"/>
      <c r="BJ13" s="591"/>
      <c r="BK13" s="591"/>
      <c r="BL13" s="591"/>
      <c r="BM13" s="591"/>
      <c r="BN13" s="592"/>
      <c r="BO13" s="643">
        <v>45.9</v>
      </c>
      <c r="BP13" s="643"/>
      <c r="BQ13" s="643"/>
      <c r="BR13" s="643"/>
      <c r="BS13" s="596" t="s">
        <v>112</v>
      </c>
      <c r="BT13" s="591"/>
      <c r="BU13" s="591"/>
      <c r="BV13" s="591"/>
      <c r="BW13" s="591"/>
      <c r="BX13" s="591"/>
      <c r="BY13" s="591"/>
      <c r="BZ13" s="591"/>
      <c r="CA13" s="591"/>
      <c r="CB13" s="629"/>
      <c r="CD13" s="622" t="s">
        <v>238</v>
      </c>
      <c r="CE13" s="623"/>
      <c r="CF13" s="623"/>
      <c r="CG13" s="623"/>
      <c r="CH13" s="623"/>
      <c r="CI13" s="623"/>
      <c r="CJ13" s="623"/>
      <c r="CK13" s="623"/>
      <c r="CL13" s="623"/>
      <c r="CM13" s="623"/>
      <c r="CN13" s="623"/>
      <c r="CO13" s="623"/>
      <c r="CP13" s="623"/>
      <c r="CQ13" s="624"/>
      <c r="CR13" s="590">
        <v>1127085</v>
      </c>
      <c r="CS13" s="591"/>
      <c r="CT13" s="591"/>
      <c r="CU13" s="591"/>
      <c r="CV13" s="591"/>
      <c r="CW13" s="591"/>
      <c r="CX13" s="591"/>
      <c r="CY13" s="592"/>
      <c r="CZ13" s="643">
        <v>10.5</v>
      </c>
      <c r="DA13" s="643"/>
      <c r="DB13" s="643"/>
      <c r="DC13" s="643"/>
      <c r="DD13" s="596">
        <v>583885</v>
      </c>
      <c r="DE13" s="591"/>
      <c r="DF13" s="591"/>
      <c r="DG13" s="591"/>
      <c r="DH13" s="591"/>
      <c r="DI13" s="591"/>
      <c r="DJ13" s="591"/>
      <c r="DK13" s="591"/>
      <c r="DL13" s="591"/>
      <c r="DM13" s="591"/>
      <c r="DN13" s="591"/>
      <c r="DO13" s="591"/>
      <c r="DP13" s="592"/>
      <c r="DQ13" s="596">
        <v>732335</v>
      </c>
      <c r="DR13" s="591"/>
      <c r="DS13" s="591"/>
      <c r="DT13" s="591"/>
      <c r="DU13" s="591"/>
      <c r="DV13" s="591"/>
      <c r="DW13" s="591"/>
      <c r="DX13" s="591"/>
      <c r="DY13" s="591"/>
      <c r="DZ13" s="591"/>
      <c r="EA13" s="591"/>
      <c r="EB13" s="591"/>
      <c r="EC13" s="629"/>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61491</v>
      </c>
      <c r="BH14" s="591"/>
      <c r="BI14" s="591"/>
      <c r="BJ14" s="591"/>
      <c r="BK14" s="591"/>
      <c r="BL14" s="591"/>
      <c r="BM14" s="591"/>
      <c r="BN14" s="592"/>
      <c r="BO14" s="643">
        <v>4.3</v>
      </c>
      <c r="BP14" s="643"/>
      <c r="BQ14" s="643"/>
      <c r="BR14" s="643"/>
      <c r="BS14" s="596" t="s">
        <v>112</v>
      </c>
      <c r="BT14" s="591"/>
      <c r="BU14" s="591"/>
      <c r="BV14" s="591"/>
      <c r="BW14" s="591"/>
      <c r="BX14" s="591"/>
      <c r="BY14" s="591"/>
      <c r="BZ14" s="591"/>
      <c r="CA14" s="591"/>
      <c r="CB14" s="629"/>
      <c r="CD14" s="622" t="s">
        <v>241</v>
      </c>
      <c r="CE14" s="623"/>
      <c r="CF14" s="623"/>
      <c r="CG14" s="623"/>
      <c r="CH14" s="623"/>
      <c r="CI14" s="623"/>
      <c r="CJ14" s="623"/>
      <c r="CK14" s="623"/>
      <c r="CL14" s="623"/>
      <c r="CM14" s="623"/>
      <c r="CN14" s="623"/>
      <c r="CO14" s="623"/>
      <c r="CP14" s="623"/>
      <c r="CQ14" s="624"/>
      <c r="CR14" s="590">
        <v>311415</v>
      </c>
      <c r="CS14" s="591"/>
      <c r="CT14" s="591"/>
      <c r="CU14" s="591"/>
      <c r="CV14" s="591"/>
      <c r="CW14" s="591"/>
      <c r="CX14" s="591"/>
      <c r="CY14" s="592"/>
      <c r="CZ14" s="643">
        <v>2.9</v>
      </c>
      <c r="DA14" s="643"/>
      <c r="DB14" s="643"/>
      <c r="DC14" s="643"/>
      <c r="DD14" s="596">
        <v>28304</v>
      </c>
      <c r="DE14" s="591"/>
      <c r="DF14" s="591"/>
      <c r="DG14" s="591"/>
      <c r="DH14" s="591"/>
      <c r="DI14" s="591"/>
      <c r="DJ14" s="591"/>
      <c r="DK14" s="591"/>
      <c r="DL14" s="591"/>
      <c r="DM14" s="591"/>
      <c r="DN14" s="591"/>
      <c r="DO14" s="591"/>
      <c r="DP14" s="592"/>
      <c r="DQ14" s="596">
        <v>283922</v>
      </c>
      <c r="DR14" s="591"/>
      <c r="DS14" s="591"/>
      <c r="DT14" s="591"/>
      <c r="DU14" s="591"/>
      <c r="DV14" s="591"/>
      <c r="DW14" s="591"/>
      <c r="DX14" s="591"/>
      <c r="DY14" s="591"/>
      <c r="DZ14" s="591"/>
      <c r="EA14" s="591"/>
      <c r="EB14" s="591"/>
      <c r="EC14" s="629"/>
    </row>
    <row r="15" spans="2:143" ht="11.25" customHeight="1">
      <c r="B15" s="587" t="s">
        <v>242</v>
      </c>
      <c r="C15" s="588"/>
      <c r="D15" s="588"/>
      <c r="E15" s="588"/>
      <c r="F15" s="588"/>
      <c r="G15" s="588"/>
      <c r="H15" s="588"/>
      <c r="I15" s="588"/>
      <c r="J15" s="588"/>
      <c r="K15" s="588"/>
      <c r="L15" s="588"/>
      <c r="M15" s="588"/>
      <c r="N15" s="588"/>
      <c r="O15" s="588"/>
      <c r="P15" s="588"/>
      <c r="Q15" s="589"/>
      <c r="R15" s="590">
        <v>5019</v>
      </c>
      <c r="S15" s="591"/>
      <c r="T15" s="591"/>
      <c r="U15" s="591"/>
      <c r="V15" s="591"/>
      <c r="W15" s="591"/>
      <c r="X15" s="591"/>
      <c r="Y15" s="592"/>
      <c r="Z15" s="643">
        <v>0</v>
      </c>
      <c r="AA15" s="643"/>
      <c r="AB15" s="643"/>
      <c r="AC15" s="643"/>
      <c r="AD15" s="644">
        <v>5019</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47899</v>
      </c>
      <c r="BH15" s="591"/>
      <c r="BI15" s="591"/>
      <c r="BJ15" s="591"/>
      <c r="BK15" s="591"/>
      <c r="BL15" s="591"/>
      <c r="BM15" s="591"/>
      <c r="BN15" s="592"/>
      <c r="BO15" s="643">
        <v>3.4</v>
      </c>
      <c r="BP15" s="643"/>
      <c r="BQ15" s="643"/>
      <c r="BR15" s="643"/>
      <c r="BS15" s="596" t="s">
        <v>112</v>
      </c>
      <c r="BT15" s="591"/>
      <c r="BU15" s="591"/>
      <c r="BV15" s="591"/>
      <c r="BW15" s="591"/>
      <c r="BX15" s="591"/>
      <c r="BY15" s="591"/>
      <c r="BZ15" s="591"/>
      <c r="CA15" s="591"/>
      <c r="CB15" s="629"/>
      <c r="CD15" s="622" t="s">
        <v>244</v>
      </c>
      <c r="CE15" s="623"/>
      <c r="CF15" s="623"/>
      <c r="CG15" s="623"/>
      <c r="CH15" s="623"/>
      <c r="CI15" s="623"/>
      <c r="CJ15" s="623"/>
      <c r="CK15" s="623"/>
      <c r="CL15" s="623"/>
      <c r="CM15" s="623"/>
      <c r="CN15" s="623"/>
      <c r="CO15" s="623"/>
      <c r="CP15" s="623"/>
      <c r="CQ15" s="624"/>
      <c r="CR15" s="590">
        <v>897294</v>
      </c>
      <c r="CS15" s="591"/>
      <c r="CT15" s="591"/>
      <c r="CU15" s="591"/>
      <c r="CV15" s="591"/>
      <c r="CW15" s="591"/>
      <c r="CX15" s="591"/>
      <c r="CY15" s="592"/>
      <c r="CZ15" s="643">
        <v>8.3000000000000007</v>
      </c>
      <c r="DA15" s="643"/>
      <c r="DB15" s="643"/>
      <c r="DC15" s="643"/>
      <c r="DD15" s="596">
        <v>122339</v>
      </c>
      <c r="DE15" s="591"/>
      <c r="DF15" s="591"/>
      <c r="DG15" s="591"/>
      <c r="DH15" s="591"/>
      <c r="DI15" s="591"/>
      <c r="DJ15" s="591"/>
      <c r="DK15" s="591"/>
      <c r="DL15" s="591"/>
      <c r="DM15" s="591"/>
      <c r="DN15" s="591"/>
      <c r="DO15" s="591"/>
      <c r="DP15" s="592"/>
      <c r="DQ15" s="596">
        <v>759152</v>
      </c>
      <c r="DR15" s="591"/>
      <c r="DS15" s="591"/>
      <c r="DT15" s="591"/>
      <c r="DU15" s="591"/>
      <c r="DV15" s="591"/>
      <c r="DW15" s="591"/>
      <c r="DX15" s="591"/>
      <c r="DY15" s="591"/>
      <c r="DZ15" s="591"/>
      <c r="EA15" s="591"/>
      <c r="EB15" s="591"/>
      <c r="EC15" s="629"/>
    </row>
    <row r="16" spans="2:143" ht="11.25" customHeight="1">
      <c r="B16" s="587" t="s">
        <v>245</v>
      </c>
      <c r="C16" s="588"/>
      <c r="D16" s="588"/>
      <c r="E16" s="588"/>
      <c r="F16" s="588"/>
      <c r="G16" s="588"/>
      <c r="H16" s="588"/>
      <c r="I16" s="588"/>
      <c r="J16" s="588"/>
      <c r="K16" s="588"/>
      <c r="L16" s="588"/>
      <c r="M16" s="588"/>
      <c r="N16" s="588"/>
      <c r="O16" s="588"/>
      <c r="P16" s="588"/>
      <c r="Q16" s="589"/>
      <c r="R16" s="590">
        <v>5754153</v>
      </c>
      <c r="S16" s="591"/>
      <c r="T16" s="591"/>
      <c r="U16" s="591"/>
      <c r="V16" s="591"/>
      <c r="W16" s="591"/>
      <c r="X16" s="591"/>
      <c r="Y16" s="592"/>
      <c r="Z16" s="643">
        <v>49.8</v>
      </c>
      <c r="AA16" s="643"/>
      <c r="AB16" s="643"/>
      <c r="AC16" s="643"/>
      <c r="AD16" s="644">
        <v>5234239</v>
      </c>
      <c r="AE16" s="644"/>
      <c r="AF16" s="644"/>
      <c r="AG16" s="644"/>
      <c r="AH16" s="644"/>
      <c r="AI16" s="644"/>
      <c r="AJ16" s="644"/>
      <c r="AK16" s="644"/>
      <c r="AL16" s="613">
        <v>73</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9"/>
      <c r="CD16" s="622" t="s">
        <v>247</v>
      </c>
      <c r="CE16" s="623"/>
      <c r="CF16" s="623"/>
      <c r="CG16" s="623"/>
      <c r="CH16" s="623"/>
      <c r="CI16" s="623"/>
      <c r="CJ16" s="623"/>
      <c r="CK16" s="623"/>
      <c r="CL16" s="623"/>
      <c r="CM16" s="623"/>
      <c r="CN16" s="623"/>
      <c r="CO16" s="623"/>
      <c r="CP16" s="623"/>
      <c r="CQ16" s="624"/>
      <c r="CR16" s="590">
        <v>64221</v>
      </c>
      <c r="CS16" s="591"/>
      <c r="CT16" s="591"/>
      <c r="CU16" s="591"/>
      <c r="CV16" s="591"/>
      <c r="CW16" s="591"/>
      <c r="CX16" s="591"/>
      <c r="CY16" s="592"/>
      <c r="CZ16" s="643">
        <v>0.6</v>
      </c>
      <c r="DA16" s="643"/>
      <c r="DB16" s="643"/>
      <c r="DC16" s="643"/>
      <c r="DD16" s="596" t="s">
        <v>112</v>
      </c>
      <c r="DE16" s="591"/>
      <c r="DF16" s="591"/>
      <c r="DG16" s="591"/>
      <c r="DH16" s="591"/>
      <c r="DI16" s="591"/>
      <c r="DJ16" s="591"/>
      <c r="DK16" s="591"/>
      <c r="DL16" s="591"/>
      <c r="DM16" s="591"/>
      <c r="DN16" s="591"/>
      <c r="DO16" s="591"/>
      <c r="DP16" s="592"/>
      <c r="DQ16" s="596">
        <v>12605</v>
      </c>
      <c r="DR16" s="591"/>
      <c r="DS16" s="591"/>
      <c r="DT16" s="591"/>
      <c r="DU16" s="591"/>
      <c r="DV16" s="591"/>
      <c r="DW16" s="591"/>
      <c r="DX16" s="591"/>
      <c r="DY16" s="591"/>
      <c r="DZ16" s="591"/>
      <c r="EA16" s="591"/>
      <c r="EB16" s="591"/>
      <c r="EC16" s="629"/>
    </row>
    <row r="17" spans="2:133" ht="11.25" customHeight="1">
      <c r="B17" s="587" t="s">
        <v>248</v>
      </c>
      <c r="C17" s="588"/>
      <c r="D17" s="588"/>
      <c r="E17" s="588"/>
      <c r="F17" s="588"/>
      <c r="G17" s="588"/>
      <c r="H17" s="588"/>
      <c r="I17" s="588"/>
      <c r="J17" s="588"/>
      <c r="K17" s="588"/>
      <c r="L17" s="588"/>
      <c r="M17" s="588"/>
      <c r="N17" s="588"/>
      <c r="O17" s="588"/>
      <c r="P17" s="588"/>
      <c r="Q17" s="589"/>
      <c r="R17" s="590">
        <v>5234239</v>
      </c>
      <c r="S17" s="591"/>
      <c r="T17" s="591"/>
      <c r="U17" s="591"/>
      <c r="V17" s="591"/>
      <c r="W17" s="591"/>
      <c r="X17" s="591"/>
      <c r="Y17" s="592"/>
      <c r="Z17" s="643">
        <v>45.3</v>
      </c>
      <c r="AA17" s="643"/>
      <c r="AB17" s="643"/>
      <c r="AC17" s="643"/>
      <c r="AD17" s="644">
        <v>5234239</v>
      </c>
      <c r="AE17" s="644"/>
      <c r="AF17" s="644"/>
      <c r="AG17" s="644"/>
      <c r="AH17" s="644"/>
      <c r="AI17" s="644"/>
      <c r="AJ17" s="644"/>
      <c r="AK17" s="644"/>
      <c r="AL17" s="613">
        <v>73</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9"/>
      <c r="CD17" s="622" t="s">
        <v>250</v>
      </c>
      <c r="CE17" s="623"/>
      <c r="CF17" s="623"/>
      <c r="CG17" s="623"/>
      <c r="CH17" s="623"/>
      <c r="CI17" s="623"/>
      <c r="CJ17" s="623"/>
      <c r="CK17" s="623"/>
      <c r="CL17" s="623"/>
      <c r="CM17" s="623"/>
      <c r="CN17" s="623"/>
      <c r="CO17" s="623"/>
      <c r="CP17" s="623"/>
      <c r="CQ17" s="624"/>
      <c r="CR17" s="590">
        <v>1863164</v>
      </c>
      <c r="CS17" s="591"/>
      <c r="CT17" s="591"/>
      <c r="CU17" s="591"/>
      <c r="CV17" s="591"/>
      <c r="CW17" s="591"/>
      <c r="CX17" s="591"/>
      <c r="CY17" s="592"/>
      <c r="CZ17" s="643">
        <v>17.3</v>
      </c>
      <c r="DA17" s="643"/>
      <c r="DB17" s="643"/>
      <c r="DC17" s="643"/>
      <c r="DD17" s="596" t="s">
        <v>112</v>
      </c>
      <c r="DE17" s="591"/>
      <c r="DF17" s="591"/>
      <c r="DG17" s="591"/>
      <c r="DH17" s="591"/>
      <c r="DI17" s="591"/>
      <c r="DJ17" s="591"/>
      <c r="DK17" s="591"/>
      <c r="DL17" s="591"/>
      <c r="DM17" s="591"/>
      <c r="DN17" s="591"/>
      <c r="DO17" s="591"/>
      <c r="DP17" s="592"/>
      <c r="DQ17" s="596">
        <v>1822572</v>
      </c>
      <c r="DR17" s="591"/>
      <c r="DS17" s="591"/>
      <c r="DT17" s="591"/>
      <c r="DU17" s="591"/>
      <c r="DV17" s="591"/>
      <c r="DW17" s="591"/>
      <c r="DX17" s="591"/>
      <c r="DY17" s="591"/>
      <c r="DZ17" s="591"/>
      <c r="EA17" s="591"/>
      <c r="EB17" s="591"/>
      <c r="EC17" s="629"/>
    </row>
    <row r="18" spans="2:133" ht="11.25" customHeight="1">
      <c r="B18" s="587" t="s">
        <v>251</v>
      </c>
      <c r="C18" s="588"/>
      <c r="D18" s="588"/>
      <c r="E18" s="588"/>
      <c r="F18" s="588"/>
      <c r="G18" s="588"/>
      <c r="H18" s="588"/>
      <c r="I18" s="588"/>
      <c r="J18" s="588"/>
      <c r="K18" s="588"/>
      <c r="L18" s="588"/>
      <c r="M18" s="588"/>
      <c r="N18" s="588"/>
      <c r="O18" s="588"/>
      <c r="P18" s="588"/>
      <c r="Q18" s="589"/>
      <c r="R18" s="590">
        <v>519914</v>
      </c>
      <c r="S18" s="591"/>
      <c r="T18" s="591"/>
      <c r="U18" s="591"/>
      <c r="V18" s="591"/>
      <c r="W18" s="591"/>
      <c r="X18" s="591"/>
      <c r="Y18" s="592"/>
      <c r="Z18" s="643">
        <v>4.5</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9"/>
      <c r="CD18" s="622" t="s">
        <v>253</v>
      </c>
      <c r="CE18" s="623"/>
      <c r="CF18" s="623"/>
      <c r="CG18" s="623"/>
      <c r="CH18" s="623"/>
      <c r="CI18" s="623"/>
      <c r="CJ18" s="623"/>
      <c r="CK18" s="623"/>
      <c r="CL18" s="623"/>
      <c r="CM18" s="623"/>
      <c r="CN18" s="623"/>
      <c r="CO18" s="623"/>
      <c r="CP18" s="623"/>
      <c r="CQ18" s="624"/>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9"/>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9"/>
      <c r="CD19" s="622" t="s">
        <v>256</v>
      </c>
      <c r="CE19" s="623"/>
      <c r="CF19" s="623"/>
      <c r="CG19" s="623"/>
      <c r="CH19" s="623"/>
      <c r="CI19" s="623"/>
      <c r="CJ19" s="623"/>
      <c r="CK19" s="623"/>
      <c r="CL19" s="623"/>
      <c r="CM19" s="623"/>
      <c r="CN19" s="623"/>
      <c r="CO19" s="623"/>
      <c r="CP19" s="623"/>
      <c r="CQ19" s="624"/>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9"/>
    </row>
    <row r="20" spans="2:133" ht="11.25" customHeight="1">
      <c r="B20" s="587" t="s">
        <v>257</v>
      </c>
      <c r="C20" s="588"/>
      <c r="D20" s="588"/>
      <c r="E20" s="588"/>
      <c r="F20" s="588"/>
      <c r="G20" s="588"/>
      <c r="H20" s="588"/>
      <c r="I20" s="588"/>
      <c r="J20" s="588"/>
      <c r="K20" s="588"/>
      <c r="L20" s="588"/>
      <c r="M20" s="588"/>
      <c r="N20" s="588"/>
      <c r="O20" s="588"/>
      <c r="P20" s="588"/>
      <c r="Q20" s="589"/>
      <c r="R20" s="590">
        <v>7671596</v>
      </c>
      <c r="S20" s="591"/>
      <c r="T20" s="591"/>
      <c r="U20" s="591"/>
      <c r="V20" s="591"/>
      <c r="W20" s="591"/>
      <c r="X20" s="591"/>
      <c r="Y20" s="592"/>
      <c r="Z20" s="643">
        <v>66.400000000000006</v>
      </c>
      <c r="AA20" s="643"/>
      <c r="AB20" s="643"/>
      <c r="AC20" s="643"/>
      <c r="AD20" s="644">
        <v>7151682</v>
      </c>
      <c r="AE20" s="644"/>
      <c r="AF20" s="644"/>
      <c r="AG20" s="644"/>
      <c r="AH20" s="644"/>
      <c r="AI20" s="644"/>
      <c r="AJ20" s="644"/>
      <c r="AK20" s="644"/>
      <c r="AL20" s="613">
        <v>99.7</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9"/>
      <c r="CD20" s="622" t="s">
        <v>259</v>
      </c>
      <c r="CE20" s="623"/>
      <c r="CF20" s="623"/>
      <c r="CG20" s="623"/>
      <c r="CH20" s="623"/>
      <c r="CI20" s="623"/>
      <c r="CJ20" s="623"/>
      <c r="CK20" s="623"/>
      <c r="CL20" s="623"/>
      <c r="CM20" s="623"/>
      <c r="CN20" s="623"/>
      <c r="CO20" s="623"/>
      <c r="CP20" s="623"/>
      <c r="CQ20" s="624"/>
      <c r="CR20" s="590">
        <v>10779815</v>
      </c>
      <c r="CS20" s="591"/>
      <c r="CT20" s="591"/>
      <c r="CU20" s="591"/>
      <c r="CV20" s="591"/>
      <c r="CW20" s="591"/>
      <c r="CX20" s="591"/>
      <c r="CY20" s="592"/>
      <c r="CZ20" s="643">
        <v>100</v>
      </c>
      <c r="DA20" s="643"/>
      <c r="DB20" s="643"/>
      <c r="DC20" s="643"/>
      <c r="DD20" s="596">
        <v>1144871</v>
      </c>
      <c r="DE20" s="591"/>
      <c r="DF20" s="591"/>
      <c r="DG20" s="591"/>
      <c r="DH20" s="591"/>
      <c r="DI20" s="591"/>
      <c r="DJ20" s="591"/>
      <c r="DK20" s="591"/>
      <c r="DL20" s="591"/>
      <c r="DM20" s="591"/>
      <c r="DN20" s="591"/>
      <c r="DO20" s="591"/>
      <c r="DP20" s="592"/>
      <c r="DQ20" s="596">
        <v>8135618</v>
      </c>
      <c r="DR20" s="591"/>
      <c r="DS20" s="591"/>
      <c r="DT20" s="591"/>
      <c r="DU20" s="591"/>
      <c r="DV20" s="591"/>
      <c r="DW20" s="591"/>
      <c r="DX20" s="591"/>
      <c r="DY20" s="591"/>
      <c r="DZ20" s="591"/>
      <c r="EA20" s="591"/>
      <c r="EB20" s="591"/>
      <c r="EC20" s="629"/>
    </row>
    <row r="21" spans="2:133" ht="11.25" customHeight="1">
      <c r="B21" s="587" t="s">
        <v>260</v>
      </c>
      <c r="C21" s="588"/>
      <c r="D21" s="588"/>
      <c r="E21" s="588"/>
      <c r="F21" s="588"/>
      <c r="G21" s="588"/>
      <c r="H21" s="588"/>
      <c r="I21" s="588"/>
      <c r="J21" s="588"/>
      <c r="K21" s="588"/>
      <c r="L21" s="588"/>
      <c r="M21" s="588"/>
      <c r="N21" s="588"/>
      <c r="O21" s="588"/>
      <c r="P21" s="588"/>
      <c r="Q21" s="589"/>
      <c r="R21" s="590">
        <v>2482</v>
      </c>
      <c r="S21" s="591"/>
      <c r="T21" s="591"/>
      <c r="U21" s="591"/>
      <c r="V21" s="591"/>
      <c r="W21" s="591"/>
      <c r="X21" s="591"/>
      <c r="Y21" s="592"/>
      <c r="Z21" s="643">
        <v>0</v>
      </c>
      <c r="AA21" s="643"/>
      <c r="AB21" s="643"/>
      <c r="AC21" s="643"/>
      <c r="AD21" s="644">
        <v>2482</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9"/>
      <c r="CD21" s="616"/>
      <c r="CE21" s="617"/>
      <c r="CF21" s="617"/>
      <c r="CG21" s="617"/>
      <c r="CH21" s="617"/>
      <c r="CI21" s="617"/>
      <c r="CJ21" s="617"/>
      <c r="CK21" s="617"/>
      <c r="CL21" s="617"/>
      <c r="CM21" s="617"/>
      <c r="CN21" s="617"/>
      <c r="CO21" s="617"/>
      <c r="CP21" s="617"/>
      <c r="CQ21" s="618"/>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9"/>
    </row>
    <row r="22" spans="2:133" ht="11.25" customHeight="1">
      <c r="B22" s="587" t="s">
        <v>262</v>
      </c>
      <c r="C22" s="588"/>
      <c r="D22" s="588"/>
      <c r="E22" s="588"/>
      <c r="F22" s="588"/>
      <c r="G22" s="588"/>
      <c r="H22" s="588"/>
      <c r="I22" s="588"/>
      <c r="J22" s="588"/>
      <c r="K22" s="588"/>
      <c r="L22" s="588"/>
      <c r="M22" s="588"/>
      <c r="N22" s="588"/>
      <c r="O22" s="588"/>
      <c r="P22" s="588"/>
      <c r="Q22" s="589"/>
      <c r="R22" s="590">
        <v>110398</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9"/>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235098</v>
      </c>
      <c r="S23" s="591"/>
      <c r="T23" s="591"/>
      <c r="U23" s="591"/>
      <c r="V23" s="591"/>
      <c r="W23" s="591"/>
      <c r="X23" s="591"/>
      <c r="Y23" s="592"/>
      <c r="Z23" s="643">
        <v>2</v>
      </c>
      <c r="AA23" s="643"/>
      <c r="AB23" s="643"/>
      <c r="AC23" s="643"/>
      <c r="AD23" s="644">
        <v>1960</v>
      </c>
      <c r="AE23" s="644"/>
      <c r="AF23" s="644"/>
      <c r="AG23" s="644"/>
      <c r="AH23" s="644"/>
      <c r="AI23" s="644"/>
      <c r="AJ23" s="644"/>
      <c r="AK23" s="644"/>
      <c r="AL23" s="613">
        <v>0</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9"/>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14212</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9"/>
      <c r="CD24" s="647" t="s">
        <v>274</v>
      </c>
      <c r="CE24" s="648"/>
      <c r="CF24" s="648"/>
      <c r="CG24" s="648"/>
      <c r="CH24" s="648"/>
      <c r="CI24" s="648"/>
      <c r="CJ24" s="648"/>
      <c r="CK24" s="648"/>
      <c r="CL24" s="648"/>
      <c r="CM24" s="648"/>
      <c r="CN24" s="648"/>
      <c r="CO24" s="648"/>
      <c r="CP24" s="648"/>
      <c r="CQ24" s="649"/>
      <c r="CR24" s="640">
        <v>4596065</v>
      </c>
      <c r="CS24" s="641"/>
      <c r="CT24" s="641"/>
      <c r="CU24" s="641"/>
      <c r="CV24" s="641"/>
      <c r="CW24" s="641"/>
      <c r="CX24" s="641"/>
      <c r="CY24" s="688"/>
      <c r="CZ24" s="692">
        <v>42.6</v>
      </c>
      <c r="DA24" s="693"/>
      <c r="DB24" s="693"/>
      <c r="DC24" s="694"/>
      <c r="DD24" s="687">
        <v>3657662</v>
      </c>
      <c r="DE24" s="641"/>
      <c r="DF24" s="641"/>
      <c r="DG24" s="641"/>
      <c r="DH24" s="641"/>
      <c r="DI24" s="641"/>
      <c r="DJ24" s="641"/>
      <c r="DK24" s="688"/>
      <c r="DL24" s="687">
        <v>3596867</v>
      </c>
      <c r="DM24" s="641"/>
      <c r="DN24" s="641"/>
      <c r="DO24" s="641"/>
      <c r="DP24" s="641"/>
      <c r="DQ24" s="641"/>
      <c r="DR24" s="641"/>
      <c r="DS24" s="641"/>
      <c r="DT24" s="641"/>
      <c r="DU24" s="641"/>
      <c r="DV24" s="688"/>
      <c r="DW24" s="689">
        <v>48.2</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839921</v>
      </c>
      <c r="S25" s="591"/>
      <c r="T25" s="591"/>
      <c r="U25" s="591"/>
      <c r="V25" s="591"/>
      <c r="W25" s="591"/>
      <c r="X25" s="591"/>
      <c r="Y25" s="592"/>
      <c r="Z25" s="643">
        <v>7.3</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9"/>
      <c r="CD25" s="622" t="s">
        <v>277</v>
      </c>
      <c r="CE25" s="623"/>
      <c r="CF25" s="623"/>
      <c r="CG25" s="623"/>
      <c r="CH25" s="623"/>
      <c r="CI25" s="623"/>
      <c r="CJ25" s="623"/>
      <c r="CK25" s="623"/>
      <c r="CL25" s="623"/>
      <c r="CM25" s="623"/>
      <c r="CN25" s="623"/>
      <c r="CO25" s="623"/>
      <c r="CP25" s="623"/>
      <c r="CQ25" s="624"/>
      <c r="CR25" s="590">
        <v>1616656</v>
      </c>
      <c r="CS25" s="603"/>
      <c r="CT25" s="603"/>
      <c r="CU25" s="603"/>
      <c r="CV25" s="603"/>
      <c r="CW25" s="603"/>
      <c r="CX25" s="603"/>
      <c r="CY25" s="604"/>
      <c r="CZ25" s="593">
        <v>15</v>
      </c>
      <c r="DA25" s="605"/>
      <c r="DB25" s="605"/>
      <c r="DC25" s="606"/>
      <c r="DD25" s="596">
        <v>1483406</v>
      </c>
      <c r="DE25" s="603"/>
      <c r="DF25" s="603"/>
      <c r="DG25" s="603"/>
      <c r="DH25" s="603"/>
      <c r="DI25" s="603"/>
      <c r="DJ25" s="603"/>
      <c r="DK25" s="604"/>
      <c r="DL25" s="596">
        <v>1461451</v>
      </c>
      <c r="DM25" s="603"/>
      <c r="DN25" s="603"/>
      <c r="DO25" s="603"/>
      <c r="DP25" s="603"/>
      <c r="DQ25" s="603"/>
      <c r="DR25" s="603"/>
      <c r="DS25" s="603"/>
      <c r="DT25" s="603"/>
      <c r="DU25" s="603"/>
      <c r="DV25" s="604"/>
      <c r="DW25" s="613">
        <v>19.600000000000001</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9"/>
      <c r="CD26" s="622" t="s">
        <v>280</v>
      </c>
      <c r="CE26" s="623"/>
      <c r="CF26" s="623"/>
      <c r="CG26" s="623"/>
      <c r="CH26" s="623"/>
      <c r="CI26" s="623"/>
      <c r="CJ26" s="623"/>
      <c r="CK26" s="623"/>
      <c r="CL26" s="623"/>
      <c r="CM26" s="623"/>
      <c r="CN26" s="623"/>
      <c r="CO26" s="623"/>
      <c r="CP26" s="623"/>
      <c r="CQ26" s="624"/>
      <c r="CR26" s="590">
        <v>1103310</v>
      </c>
      <c r="CS26" s="591"/>
      <c r="CT26" s="591"/>
      <c r="CU26" s="591"/>
      <c r="CV26" s="591"/>
      <c r="CW26" s="591"/>
      <c r="CX26" s="591"/>
      <c r="CY26" s="592"/>
      <c r="CZ26" s="593">
        <v>10.199999999999999</v>
      </c>
      <c r="DA26" s="605"/>
      <c r="DB26" s="605"/>
      <c r="DC26" s="606"/>
      <c r="DD26" s="596">
        <v>980832</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772218</v>
      </c>
      <c r="S27" s="591"/>
      <c r="T27" s="591"/>
      <c r="U27" s="591"/>
      <c r="V27" s="591"/>
      <c r="W27" s="591"/>
      <c r="X27" s="591"/>
      <c r="Y27" s="592"/>
      <c r="Z27" s="643">
        <v>6.7</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1422206</v>
      </c>
      <c r="BH27" s="591"/>
      <c r="BI27" s="591"/>
      <c r="BJ27" s="591"/>
      <c r="BK27" s="591"/>
      <c r="BL27" s="591"/>
      <c r="BM27" s="591"/>
      <c r="BN27" s="592"/>
      <c r="BO27" s="643">
        <v>100</v>
      </c>
      <c r="BP27" s="643"/>
      <c r="BQ27" s="643"/>
      <c r="BR27" s="643"/>
      <c r="BS27" s="596">
        <v>30878</v>
      </c>
      <c r="BT27" s="591"/>
      <c r="BU27" s="591"/>
      <c r="BV27" s="591"/>
      <c r="BW27" s="591"/>
      <c r="BX27" s="591"/>
      <c r="BY27" s="591"/>
      <c r="BZ27" s="591"/>
      <c r="CA27" s="591"/>
      <c r="CB27" s="629"/>
      <c r="CD27" s="622" t="s">
        <v>283</v>
      </c>
      <c r="CE27" s="623"/>
      <c r="CF27" s="623"/>
      <c r="CG27" s="623"/>
      <c r="CH27" s="623"/>
      <c r="CI27" s="623"/>
      <c r="CJ27" s="623"/>
      <c r="CK27" s="623"/>
      <c r="CL27" s="623"/>
      <c r="CM27" s="623"/>
      <c r="CN27" s="623"/>
      <c r="CO27" s="623"/>
      <c r="CP27" s="623"/>
      <c r="CQ27" s="624"/>
      <c r="CR27" s="590">
        <v>1116245</v>
      </c>
      <c r="CS27" s="603"/>
      <c r="CT27" s="603"/>
      <c r="CU27" s="603"/>
      <c r="CV27" s="603"/>
      <c r="CW27" s="603"/>
      <c r="CX27" s="603"/>
      <c r="CY27" s="604"/>
      <c r="CZ27" s="593">
        <v>10.4</v>
      </c>
      <c r="DA27" s="605"/>
      <c r="DB27" s="605"/>
      <c r="DC27" s="606"/>
      <c r="DD27" s="596">
        <v>351684</v>
      </c>
      <c r="DE27" s="603"/>
      <c r="DF27" s="603"/>
      <c r="DG27" s="603"/>
      <c r="DH27" s="603"/>
      <c r="DI27" s="603"/>
      <c r="DJ27" s="603"/>
      <c r="DK27" s="604"/>
      <c r="DL27" s="596">
        <v>312844</v>
      </c>
      <c r="DM27" s="603"/>
      <c r="DN27" s="603"/>
      <c r="DO27" s="603"/>
      <c r="DP27" s="603"/>
      <c r="DQ27" s="603"/>
      <c r="DR27" s="603"/>
      <c r="DS27" s="603"/>
      <c r="DT27" s="603"/>
      <c r="DU27" s="603"/>
      <c r="DV27" s="604"/>
      <c r="DW27" s="613">
        <v>4.2</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36757</v>
      </c>
      <c r="S28" s="591"/>
      <c r="T28" s="591"/>
      <c r="U28" s="591"/>
      <c r="V28" s="591"/>
      <c r="W28" s="591"/>
      <c r="X28" s="591"/>
      <c r="Y28" s="592"/>
      <c r="Z28" s="643">
        <v>0.3</v>
      </c>
      <c r="AA28" s="643"/>
      <c r="AB28" s="643"/>
      <c r="AC28" s="643"/>
      <c r="AD28" s="644">
        <v>13946</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2" t="s">
        <v>285</v>
      </c>
      <c r="CE28" s="623"/>
      <c r="CF28" s="623"/>
      <c r="CG28" s="623"/>
      <c r="CH28" s="623"/>
      <c r="CI28" s="623"/>
      <c r="CJ28" s="623"/>
      <c r="CK28" s="623"/>
      <c r="CL28" s="623"/>
      <c r="CM28" s="623"/>
      <c r="CN28" s="623"/>
      <c r="CO28" s="623"/>
      <c r="CP28" s="623"/>
      <c r="CQ28" s="624"/>
      <c r="CR28" s="590">
        <v>1863164</v>
      </c>
      <c r="CS28" s="591"/>
      <c r="CT28" s="591"/>
      <c r="CU28" s="591"/>
      <c r="CV28" s="591"/>
      <c r="CW28" s="591"/>
      <c r="CX28" s="591"/>
      <c r="CY28" s="592"/>
      <c r="CZ28" s="593">
        <v>17.3</v>
      </c>
      <c r="DA28" s="605"/>
      <c r="DB28" s="605"/>
      <c r="DC28" s="606"/>
      <c r="DD28" s="596">
        <v>1822572</v>
      </c>
      <c r="DE28" s="591"/>
      <c r="DF28" s="591"/>
      <c r="DG28" s="591"/>
      <c r="DH28" s="591"/>
      <c r="DI28" s="591"/>
      <c r="DJ28" s="591"/>
      <c r="DK28" s="592"/>
      <c r="DL28" s="596">
        <v>1822572</v>
      </c>
      <c r="DM28" s="591"/>
      <c r="DN28" s="591"/>
      <c r="DO28" s="591"/>
      <c r="DP28" s="591"/>
      <c r="DQ28" s="591"/>
      <c r="DR28" s="591"/>
      <c r="DS28" s="591"/>
      <c r="DT28" s="591"/>
      <c r="DU28" s="591"/>
      <c r="DV28" s="592"/>
      <c r="DW28" s="613">
        <v>24.4</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17652</v>
      </c>
      <c r="S29" s="591"/>
      <c r="T29" s="591"/>
      <c r="U29" s="591"/>
      <c r="V29" s="591"/>
      <c r="W29" s="591"/>
      <c r="X29" s="591"/>
      <c r="Y29" s="592"/>
      <c r="Z29" s="643">
        <v>0.2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2"/>
      <c r="BI29" s="672"/>
      <c r="BJ29" s="672"/>
      <c r="BK29" s="672"/>
      <c r="BL29" s="672"/>
      <c r="BM29" s="672"/>
      <c r="BN29" s="672"/>
      <c r="BO29" s="672"/>
      <c r="BP29" s="672"/>
      <c r="BQ29" s="673"/>
      <c r="BR29" s="650" t="s">
        <v>288</v>
      </c>
      <c r="BS29" s="672"/>
      <c r="BT29" s="672"/>
      <c r="BU29" s="672"/>
      <c r="BV29" s="672"/>
      <c r="BW29" s="672"/>
      <c r="BX29" s="672"/>
      <c r="BY29" s="672"/>
      <c r="BZ29" s="672"/>
      <c r="CA29" s="672"/>
      <c r="CB29" s="673"/>
      <c r="CD29" s="674" t="s">
        <v>289</v>
      </c>
      <c r="CE29" s="675"/>
      <c r="CF29" s="622" t="s">
        <v>58</v>
      </c>
      <c r="CG29" s="623"/>
      <c r="CH29" s="623"/>
      <c r="CI29" s="623"/>
      <c r="CJ29" s="623"/>
      <c r="CK29" s="623"/>
      <c r="CL29" s="623"/>
      <c r="CM29" s="623"/>
      <c r="CN29" s="623"/>
      <c r="CO29" s="623"/>
      <c r="CP29" s="623"/>
      <c r="CQ29" s="624"/>
      <c r="CR29" s="590">
        <v>1863037</v>
      </c>
      <c r="CS29" s="603"/>
      <c r="CT29" s="603"/>
      <c r="CU29" s="603"/>
      <c r="CV29" s="603"/>
      <c r="CW29" s="603"/>
      <c r="CX29" s="603"/>
      <c r="CY29" s="604"/>
      <c r="CZ29" s="593">
        <v>17.3</v>
      </c>
      <c r="DA29" s="605"/>
      <c r="DB29" s="605"/>
      <c r="DC29" s="606"/>
      <c r="DD29" s="596">
        <v>1822445</v>
      </c>
      <c r="DE29" s="603"/>
      <c r="DF29" s="603"/>
      <c r="DG29" s="603"/>
      <c r="DH29" s="603"/>
      <c r="DI29" s="603"/>
      <c r="DJ29" s="603"/>
      <c r="DK29" s="604"/>
      <c r="DL29" s="596">
        <v>1822445</v>
      </c>
      <c r="DM29" s="603"/>
      <c r="DN29" s="603"/>
      <c r="DO29" s="603"/>
      <c r="DP29" s="603"/>
      <c r="DQ29" s="603"/>
      <c r="DR29" s="603"/>
      <c r="DS29" s="603"/>
      <c r="DT29" s="603"/>
      <c r="DU29" s="603"/>
      <c r="DV29" s="604"/>
      <c r="DW29" s="613">
        <v>24.4</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164600</v>
      </c>
      <c r="S30" s="591"/>
      <c r="T30" s="591"/>
      <c r="U30" s="591"/>
      <c r="V30" s="591"/>
      <c r="W30" s="591"/>
      <c r="X30" s="591"/>
      <c r="Y30" s="592"/>
      <c r="Z30" s="643">
        <v>1.4</v>
      </c>
      <c r="AA30" s="643"/>
      <c r="AB30" s="643"/>
      <c r="AC30" s="643"/>
      <c r="AD30" s="644" t="s">
        <v>112</v>
      </c>
      <c r="AE30" s="644"/>
      <c r="AF30" s="644"/>
      <c r="AG30" s="644"/>
      <c r="AH30" s="644"/>
      <c r="AI30" s="644"/>
      <c r="AJ30" s="644"/>
      <c r="AK30" s="644"/>
      <c r="AL30" s="613" t="s">
        <v>112</v>
      </c>
      <c r="AM30" s="645"/>
      <c r="AN30" s="645"/>
      <c r="AO30" s="646"/>
      <c r="AP30" s="660" t="s">
        <v>291</v>
      </c>
      <c r="AQ30" s="661"/>
      <c r="AR30" s="661"/>
      <c r="AS30" s="661"/>
      <c r="AT30" s="666" t="s">
        <v>292</v>
      </c>
      <c r="AU30" s="184"/>
      <c r="AV30" s="184"/>
      <c r="AW30" s="184"/>
      <c r="AX30" s="669" t="s">
        <v>171</v>
      </c>
      <c r="AY30" s="670"/>
      <c r="AZ30" s="670"/>
      <c r="BA30" s="670"/>
      <c r="BB30" s="670"/>
      <c r="BC30" s="670"/>
      <c r="BD30" s="670"/>
      <c r="BE30" s="670"/>
      <c r="BF30" s="671"/>
      <c r="BG30" s="656">
        <v>98.7</v>
      </c>
      <c r="BH30" s="657"/>
      <c r="BI30" s="657"/>
      <c r="BJ30" s="657"/>
      <c r="BK30" s="657"/>
      <c r="BL30" s="657"/>
      <c r="BM30" s="658">
        <v>93.6</v>
      </c>
      <c r="BN30" s="657"/>
      <c r="BO30" s="657"/>
      <c r="BP30" s="657"/>
      <c r="BQ30" s="659"/>
      <c r="BR30" s="656">
        <v>98.4</v>
      </c>
      <c r="BS30" s="657"/>
      <c r="BT30" s="657"/>
      <c r="BU30" s="657"/>
      <c r="BV30" s="657"/>
      <c r="BW30" s="657"/>
      <c r="BX30" s="658">
        <v>92.8</v>
      </c>
      <c r="BY30" s="657"/>
      <c r="BZ30" s="657"/>
      <c r="CA30" s="657"/>
      <c r="CB30" s="659"/>
      <c r="CD30" s="676"/>
      <c r="CE30" s="677"/>
      <c r="CF30" s="622" t="s">
        <v>293</v>
      </c>
      <c r="CG30" s="623"/>
      <c r="CH30" s="623"/>
      <c r="CI30" s="623"/>
      <c r="CJ30" s="623"/>
      <c r="CK30" s="623"/>
      <c r="CL30" s="623"/>
      <c r="CM30" s="623"/>
      <c r="CN30" s="623"/>
      <c r="CO30" s="623"/>
      <c r="CP30" s="623"/>
      <c r="CQ30" s="624"/>
      <c r="CR30" s="590">
        <v>1737648</v>
      </c>
      <c r="CS30" s="591"/>
      <c r="CT30" s="591"/>
      <c r="CU30" s="591"/>
      <c r="CV30" s="591"/>
      <c r="CW30" s="591"/>
      <c r="CX30" s="591"/>
      <c r="CY30" s="592"/>
      <c r="CZ30" s="593">
        <v>16.100000000000001</v>
      </c>
      <c r="DA30" s="605"/>
      <c r="DB30" s="605"/>
      <c r="DC30" s="606"/>
      <c r="DD30" s="596">
        <v>1701480</v>
      </c>
      <c r="DE30" s="591"/>
      <c r="DF30" s="591"/>
      <c r="DG30" s="591"/>
      <c r="DH30" s="591"/>
      <c r="DI30" s="591"/>
      <c r="DJ30" s="591"/>
      <c r="DK30" s="592"/>
      <c r="DL30" s="596">
        <v>1701480</v>
      </c>
      <c r="DM30" s="591"/>
      <c r="DN30" s="591"/>
      <c r="DO30" s="591"/>
      <c r="DP30" s="591"/>
      <c r="DQ30" s="591"/>
      <c r="DR30" s="591"/>
      <c r="DS30" s="591"/>
      <c r="DT30" s="591"/>
      <c r="DU30" s="591"/>
      <c r="DV30" s="592"/>
      <c r="DW30" s="613">
        <v>22.8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838093</v>
      </c>
      <c r="S31" s="591"/>
      <c r="T31" s="591"/>
      <c r="U31" s="591"/>
      <c r="V31" s="591"/>
      <c r="W31" s="591"/>
      <c r="X31" s="591"/>
      <c r="Y31" s="592"/>
      <c r="Z31" s="643">
        <v>7.3</v>
      </c>
      <c r="AA31" s="643"/>
      <c r="AB31" s="643"/>
      <c r="AC31" s="643"/>
      <c r="AD31" s="644" t="s">
        <v>112</v>
      </c>
      <c r="AE31" s="644"/>
      <c r="AF31" s="644"/>
      <c r="AG31" s="644"/>
      <c r="AH31" s="644"/>
      <c r="AI31" s="644"/>
      <c r="AJ31" s="644"/>
      <c r="AK31" s="644"/>
      <c r="AL31" s="613" t="s">
        <v>112</v>
      </c>
      <c r="AM31" s="645"/>
      <c r="AN31" s="645"/>
      <c r="AO31" s="646"/>
      <c r="AP31" s="662"/>
      <c r="AQ31" s="663"/>
      <c r="AR31" s="663"/>
      <c r="AS31" s="663"/>
      <c r="AT31" s="667"/>
      <c r="AU31" s="183" t="s">
        <v>295</v>
      </c>
      <c r="AV31" s="183"/>
      <c r="AW31" s="183"/>
      <c r="AX31" s="587" t="s">
        <v>296</v>
      </c>
      <c r="AY31" s="588"/>
      <c r="AZ31" s="588"/>
      <c r="BA31" s="588"/>
      <c r="BB31" s="588"/>
      <c r="BC31" s="588"/>
      <c r="BD31" s="588"/>
      <c r="BE31" s="588"/>
      <c r="BF31" s="589"/>
      <c r="BG31" s="654">
        <v>99</v>
      </c>
      <c r="BH31" s="603"/>
      <c r="BI31" s="603"/>
      <c r="BJ31" s="603"/>
      <c r="BK31" s="603"/>
      <c r="BL31" s="603"/>
      <c r="BM31" s="645">
        <v>96.2</v>
      </c>
      <c r="BN31" s="655"/>
      <c r="BO31" s="655"/>
      <c r="BP31" s="655"/>
      <c r="BQ31" s="628"/>
      <c r="BR31" s="654">
        <v>98.3</v>
      </c>
      <c r="BS31" s="603"/>
      <c r="BT31" s="603"/>
      <c r="BU31" s="603"/>
      <c r="BV31" s="603"/>
      <c r="BW31" s="603"/>
      <c r="BX31" s="645">
        <v>94.7</v>
      </c>
      <c r="BY31" s="655"/>
      <c r="BZ31" s="655"/>
      <c r="CA31" s="655"/>
      <c r="CB31" s="628"/>
      <c r="CD31" s="676"/>
      <c r="CE31" s="677"/>
      <c r="CF31" s="622" t="s">
        <v>297</v>
      </c>
      <c r="CG31" s="623"/>
      <c r="CH31" s="623"/>
      <c r="CI31" s="623"/>
      <c r="CJ31" s="623"/>
      <c r="CK31" s="623"/>
      <c r="CL31" s="623"/>
      <c r="CM31" s="623"/>
      <c r="CN31" s="623"/>
      <c r="CO31" s="623"/>
      <c r="CP31" s="623"/>
      <c r="CQ31" s="624"/>
      <c r="CR31" s="590">
        <v>125389</v>
      </c>
      <c r="CS31" s="603"/>
      <c r="CT31" s="603"/>
      <c r="CU31" s="603"/>
      <c r="CV31" s="603"/>
      <c r="CW31" s="603"/>
      <c r="CX31" s="603"/>
      <c r="CY31" s="604"/>
      <c r="CZ31" s="593">
        <v>1.2</v>
      </c>
      <c r="DA31" s="605"/>
      <c r="DB31" s="605"/>
      <c r="DC31" s="606"/>
      <c r="DD31" s="596">
        <v>120965</v>
      </c>
      <c r="DE31" s="603"/>
      <c r="DF31" s="603"/>
      <c r="DG31" s="603"/>
      <c r="DH31" s="603"/>
      <c r="DI31" s="603"/>
      <c r="DJ31" s="603"/>
      <c r="DK31" s="604"/>
      <c r="DL31" s="596">
        <v>120965</v>
      </c>
      <c r="DM31" s="603"/>
      <c r="DN31" s="603"/>
      <c r="DO31" s="603"/>
      <c r="DP31" s="603"/>
      <c r="DQ31" s="603"/>
      <c r="DR31" s="603"/>
      <c r="DS31" s="603"/>
      <c r="DT31" s="603"/>
      <c r="DU31" s="603"/>
      <c r="DV31" s="604"/>
      <c r="DW31" s="613">
        <v>1.6</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141231</v>
      </c>
      <c r="S32" s="591"/>
      <c r="T32" s="591"/>
      <c r="U32" s="591"/>
      <c r="V32" s="591"/>
      <c r="W32" s="591"/>
      <c r="X32" s="591"/>
      <c r="Y32" s="592"/>
      <c r="Z32" s="643">
        <v>1.2</v>
      </c>
      <c r="AA32" s="643"/>
      <c r="AB32" s="643"/>
      <c r="AC32" s="643"/>
      <c r="AD32" s="644">
        <v>122</v>
      </c>
      <c r="AE32" s="644"/>
      <c r="AF32" s="644"/>
      <c r="AG32" s="644"/>
      <c r="AH32" s="644"/>
      <c r="AI32" s="644"/>
      <c r="AJ32" s="644"/>
      <c r="AK32" s="644"/>
      <c r="AL32" s="613">
        <v>0</v>
      </c>
      <c r="AM32" s="645"/>
      <c r="AN32" s="645"/>
      <c r="AO32" s="646"/>
      <c r="AP32" s="664"/>
      <c r="AQ32" s="665"/>
      <c r="AR32" s="665"/>
      <c r="AS32" s="665"/>
      <c r="AT32" s="668"/>
      <c r="AU32" s="185"/>
      <c r="AV32" s="185"/>
      <c r="AW32" s="185"/>
      <c r="AX32" s="571" t="s">
        <v>299</v>
      </c>
      <c r="AY32" s="572"/>
      <c r="AZ32" s="572"/>
      <c r="BA32" s="572"/>
      <c r="BB32" s="572"/>
      <c r="BC32" s="572"/>
      <c r="BD32" s="572"/>
      <c r="BE32" s="572"/>
      <c r="BF32" s="573"/>
      <c r="BG32" s="653">
        <v>98.4</v>
      </c>
      <c r="BH32" s="575"/>
      <c r="BI32" s="575"/>
      <c r="BJ32" s="575"/>
      <c r="BK32" s="575"/>
      <c r="BL32" s="575"/>
      <c r="BM32" s="638">
        <v>90.9</v>
      </c>
      <c r="BN32" s="575"/>
      <c r="BO32" s="575"/>
      <c r="BP32" s="575"/>
      <c r="BQ32" s="620"/>
      <c r="BR32" s="653">
        <v>98.4</v>
      </c>
      <c r="BS32" s="575"/>
      <c r="BT32" s="575"/>
      <c r="BU32" s="575"/>
      <c r="BV32" s="575"/>
      <c r="BW32" s="575"/>
      <c r="BX32" s="638">
        <v>91</v>
      </c>
      <c r="BY32" s="575"/>
      <c r="BZ32" s="575"/>
      <c r="CA32" s="575"/>
      <c r="CB32" s="620"/>
      <c r="CD32" s="678"/>
      <c r="CE32" s="679"/>
      <c r="CF32" s="622" t="s">
        <v>300</v>
      </c>
      <c r="CG32" s="623"/>
      <c r="CH32" s="623"/>
      <c r="CI32" s="623"/>
      <c r="CJ32" s="623"/>
      <c r="CK32" s="623"/>
      <c r="CL32" s="623"/>
      <c r="CM32" s="623"/>
      <c r="CN32" s="623"/>
      <c r="CO32" s="623"/>
      <c r="CP32" s="623"/>
      <c r="CQ32" s="624"/>
      <c r="CR32" s="590">
        <v>127</v>
      </c>
      <c r="CS32" s="591"/>
      <c r="CT32" s="591"/>
      <c r="CU32" s="591"/>
      <c r="CV32" s="591"/>
      <c r="CW32" s="591"/>
      <c r="CX32" s="591"/>
      <c r="CY32" s="592"/>
      <c r="CZ32" s="593">
        <v>0</v>
      </c>
      <c r="DA32" s="605"/>
      <c r="DB32" s="605"/>
      <c r="DC32" s="606"/>
      <c r="DD32" s="596">
        <v>127</v>
      </c>
      <c r="DE32" s="591"/>
      <c r="DF32" s="591"/>
      <c r="DG32" s="591"/>
      <c r="DH32" s="591"/>
      <c r="DI32" s="591"/>
      <c r="DJ32" s="591"/>
      <c r="DK32" s="592"/>
      <c r="DL32" s="596">
        <v>127</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711947</v>
      </c>
      <c r="S33" s="591"/>
      <c r="T33" s="591"/>
      <c r="U33" s="591"/>
      <c r="V33" s="591"/>
      <c r="W33" s="591"/>
      <c r="X33" s="591"/>
      <c r="Y33" s="592"/>
      <c r="Z33" s="643">
        <v>6.2</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2" t="s">
        <v>302</v>
      </c>
      <c r="CE33" s="623"/>
      <c r="CF33" s="623"/>
      <c r="CG33" s="623"/>
      <c r="CH33" s="623"/>
      <c r="CI33" s="623"/>
      <c r="CJ33" s="623"/>
      <c r="CK33" s="623"/>
      <c r="CL33" s="623"/>
      <c r="CM33" s="623"/>
      <c r="CN33" s="623"/>
      <c r="CO33" s="623"/>
      <c r="CP33" s="623"/>
      <c r="CQ33" s="624"/>
      <c r="CR33" s="590">
        <v>4974658</v>
      </c>
      <c r="CS33" s="603"/>
      <c r="CT33" s="603"/>
      <c r="CU33" s="603"/>
      <c r="CV33" s="603"/>
      <c r="CW33" s="603"/>
      <c r="CX33" s="603"/>
      <c r="CY33" s="604"/>
      <c r="CZ33" s="593">
        <v>46.1</v>
      </c>
      <c r="DA33" s="605"/>
      <c r="DB33" s="605"/>
      <c r="DC33" s="606"/>
      <c r="DD33" s="596">
        <v>4124397</v>
      </c>
      <c r="DE33" s="603"/>
      <c r="DF33" s="603"/>
      <c r="DG33" s="603"/>
      <c r="DH33" s="603"/>
      <c r="DI33" s="603"/>
      <c r="DJ33" s="603"/>
      <c r="DK33" s="604"/>
      <c r="DL33" s="596">
        <v>2660079</v>
      </c>
      <c r="DM33" s="603"/>
      <c r="DN33" s="603"/>
      <c r="DO33" s="603"/>
      <c r="DP33" s="603"/>
      <c r="DQ33" s="603"/>
      <c r="DR33" s="603"/>
      <c r="DS33" s="603"/>
      <c r="DT33" s="603"/>
      <c r="DU33" s="603"/>
      <c r="DV33" s="604"/>
      <c r="DW33" s="613">
        <v>35.6</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2" t="s">
        <v>306</v>
      </c>
      <c r="CE34" s="623"/>
      <c r="CF34" s="623"/>
      <c r="CG34" s="623"/>
      <c r="CH34" s="623"/>
      <c r="CI34" s="623"/>
      <c r="CJ34" s="623"/>
      <c r="CK34" s="623"/>
      <c r="CL34" s="623"/>
      <c r="CM34" s="623"/>
      <c r="CN34" s="623"/>
      <c r="CO34" s="623"/>
      <c r="CP34" s="623"/>
      <c r="CQ34" s="624"/>
      <c r="CR34" s="590">
        <v>1773776</v>
      </c>
      <c r="CS34" s="591"/>
      <c r="CT34" s="591"/>
      <c r="CU34" s="591"/>
      <c r="CV34" s="591"/>
      <c r="CW34" s="591"/>
      <c r="CX34" s="591"/>
      <c r="CY34" s="592"/>
      <c r="CZ34" s="593">
        <v>16.5</v>
      </c>
      <c r="DA34" s="605"/>
      <c r="DB34" s="605"/>
      <c r="DC34" s="606"/>
      <c r="DD34" s="596">
        <v>1383125</v>
      </c>
      <c r="DE34" s="591"/>
      <c r="DF34" s="591"/>
      <c r="DG34" s="591"/>
      <c r="DH34" s="591"/>
      <c r="DI34" s="591"/>
      <c r="DJ34" s="591"/>
      <c r="DK34" s="592"/>
      <c r="DL34" s="596">
        <v>978987</v>
      </c>
      <c r="DM34" s="591"/>
      <c r="DN34" s="591"/>
      <c r="DO34" s="591"/>
      <c r="DP34" s="591"/>
      <c r="DQ34" s="591"/>
      <c r="DR34" s="591"/>
      <c r="DS34" s="591"/>
      <c r="DT34" s="591"/>
      <c r="DU34" s="591"/>
      <c r="DV34" s="592"/>
      <c r="DW34" s="613">
        <v>13.1</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291747</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1623248</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107030</v>
      </c>
      <c r="BW35" s="641"/>
      <c r="BX35" s="641"/>
      <c r="BY35" s="641"/>
      <c r="BZ35" s="641"/>
      <c r="CA35" s="641"/>
      <c r="CB35" s="642"/>
      <c r="CD35" s="622" t="s">
        <v>310</v>
      </c>
      <c r="CE35" s="623"/>
      <c r="CF35" s="623"/>
      <c r="CG35" s="623"/>
      <c r="CH35" s="623"/>
      <c r="CI35" s="623"/>
      <c r="CJ35" s="623"/>
      <c r="CK35" s="623"/>
      <c r="CL35" s="623"/>
      <c r="CM35" s="623"/>
      <c r="CN35" s="623"/>
      <c r="CO35" s="623"/>
      <c r="CP35" s="623"/>
      <c r="CQ35" s="624"/>
      <c r="CR35" s="590">
        <v>59599</v>
      </c>
      <c r="CS35" s="603"/>
      <c r="CT35" s="603"/>
      <c r="CU35" s="603"/>
      <c r="CV35" s="603"/>
      <c r="CW35" s="603"/>
      <c r="CX35" s="603"/>
      <c r="CY35" s="604"/>
      <c r="CZ35" s="593">
        <v>0.6</v>
      </c>
      <c r="DA35" s="605"/>
      <c r="DB35" s="605"/>
      <c r="DC35" s="606"/>
      <c r="DD35" s="596">
        <v>52976</v>
      </c>
      <c r="DE35" s="603"/>
      <c r="DF35" s="603"/>
      <c r="DG35" s="603"/>
      <c r="DH35" s="603"/>
      <c r="DI35" s="603"/>
      <c r="DJ35" s="603"/>
      <c r="DK35" s="604"/>
      <c r="DL35" s="596">
        <v>52976</v>
      </c>
      <c r="DM35" s="603"/>
      <c r="DN35" s="603"/>
      <c r="DO35" s="603"/>
      <c r="DP35" s="603"/>
      <c r="DQ35" s="603"/>
      <c r="DR35" s="603"/>
      <c r="DS35" s="603"/>
      <c r="DT35" s="603"/>
      <c r="DU35" s="603"/>
      <c r="DV35" s="604"/>
      <c r="DW35" s="613">
        <v>0.7</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11556205</v>
      </c>
      <c r="S36" s="619"/>
      <c r="T36" s="619"/>
      <c r="U36" s="619"/>
      <c r="V36" s="619"/>
      <c r="W36" s="619"/>
      <c r="X36" s="619"/>
      <c r="Y36" s="634"/>
      <c r="Z36" s="635">
        <v>100</v>
      </c>
      <c r="AA36" s="635"/>
      <c r="AB36" s="635"/>
      <c r="AC36" s="635"/>
      <c r="AD36" s="636">
        <v>7170192</v>
      </c>
      <c r="AE36" s="636"/>
      <c r="AF36" s="636"/>
      <c r="AG36" s="636"/>
      <c r="AH36" s="636"/>
      <c r="AI36" s="636"/>
      <c r="AJ36" s="636"/>
      <c r="AK36" s="636"/>
      <c r="AL36" s="637">
        <v>100</v>
      </c>
      <c r="AM36" s="638"/>
      <c r="AN36" s="638"/>
      <c r="AO36" s="639"/>
      <c r="AQ36" s="625" t="s">
        <v>312</v>
      </c>
      <c r="AR36" s="626"/>
      <c r="AS36" s="626"/>
      <c r="AT36" s="626"/>
      <c r="AU36" s="626"/>
      <c r="AV36" s="626"/>
      <c r="AW36" s="626"/>
      <c r="AX36" s="626"/>
      <c r="AY36" s="627"/>
      <c r="AZ36" s="590">
        <v>481933</v>
      </c>
      <c r="BA36" s="591"/>
      <c r="BB36" s="591"/>
      <c r="BC36" s="591"/>
      <c r="BD36" s="603"/>
      <c r="BE36" s="603"/>
      <c r="BF36" s="628"/>
      <c r="BG36" s="622" t="s">
        <v>313</v>
      </c>
      <c r="BH36" s="623"/>
      <c r="BI36" s="623"/>
      <c r="BJ36" s="623"/>
      <c r="BK36" s="623"/>
      <c r="BL36" s="623"/>
      <c r="BM36" s="623"/>
      <c r="BN36" s="623"/>
      <c r="BO36" s="623"/>
      <c r="BP36" s="623"/>
      <c r="BQ36" s="623"/>
      <c r="BR36" s="623"/>
      <c r="BS36" s="623"/>
      <c r="BT36" s="623"/>
      <c r="BU36" s="624"/>
      <c r="BV36" s="590">
        <v>63931</v>
      </c>
      <c r="BW36" s="591"/>
      <c r="BX36" s="591"/>
      <c r="BY36" s="591"/>
      <c r="BZ36" s="591"/>
      <c r="CA36" s="591"/>
      <c r="CB36" s="629"/>
      <c r="CD36" s="622" t="s">
        <v>314</v>
      </c>
      <c r="CE36" s="623"/>
      <c r="CF36" s="623"/>
      <c r="CG36" s="623"/>
      <c r="CH36" s="623"/>
      <c r="CI36" s="623"/>
      <c r="CJ36" s="623"/>
      <c r="CK36" s="623"/>
      <c r="CL36" s="623"/>
      <c r="CM36" s="623"/>
      <c r="CN36" s="623"/>
      <c r="CO36" s="623"/>
      <c r="CP36" s="623"/>
      <c r="CQ36" s="624"/>
      <c r="CR36" s="590">
        <v>1118929</v>
      </c>
      <c r="CS36" s="591"/>
      <c r="CT36" s="591"/>
      <c r="CU36" s="591"/>
      <c r="CV36" s="591"/>
      <c r="CW36" s="591"/>
      <c r="CX36" s="591"/>
      <c r="CY36" s="592"/>
      <c r="CZ36" s="593">
        <v>10.4</v>
      </c>
      <c r="DA36" s="605"/>
      <c r="DB36" s="605"/>
      <c r="DC36" s="606"/>
      <c r="DD36" s="596">
        <v>825185</v>
      </c>
      <c r="DE36" s="591"/>
      <c r="DF36" s="591"/>
      <c r="DG36" s="591"/>
      <c r="DH36" s="591"/>
      <c r="DI36" s="591"/>
      <c r="DJ36" s="591"/>
      <c r="DK36" s="592"/>
      <c r="DL36" s="596">
        <v>571663</v>
      </c>
      <c r="DM36" s="591"/>
      <c r="DN36" s="591"/>
      <c r="DO36" s="591"/>
      <c r="DP36" s="591"/>
      <c r="DQ36" s="591"/>
      <c r="DR36" s="591"/>
      <c r="DS36" s="591"/>
      <c r="DT36" s="591"/>
      <c r="DU36" s="591"/>
      <c r="DV36" s="592"/>
      <c r="DW36" s="613">
        <v>7.7</v>
      </c>
      <c r="DX36" s="614"/>
      <c r="DY36" s="614"/>
      <c r="DZ36" s="614"/>
      <c r="EA36" s="614"/>
      <c r="EB36" s="614"/>
      <c r="EC36" s="615"/>
    </row>
    <row r="37" spans="2:133" ht="11.25" customHeight="1">
      <c r="AQ37" s="625" t="s">
        <v>315</v>
      </c>
      <c r="AR37" s="626"/>
      <c r="AS37" s="626"/>
      <c r="AT37" s="626"/>
      <c r="AU37" s="626"/>
      <c r="AV37" s="626"/>
      <c r="AW37" s="626"/>
      <c r="AX37" s="626"/>
      <c r="AY37" s="627"/>
      <c r="AZ37" s="590">
        <v>207508</v>
      </c>
      <c r="BA37" s="591"/>
      <c r="BB37" s="591"/>
      <c r="BC37" s="591"/>
      <c r="BD37" s="603"/>
      <c r="BE37" s="603"/>
      <c r="BF37" s="628"/>
      <c r="BG37" s="622" t="s">
        <v>316</v>
      </c>
      <c r="BH37" s="623"/>
      <c r="BI37" s="623"/>
      <c r="BJ37" s="623"/>
      <c r="BK37" s="623"/>
      <c r="BL37" s="623"/>
      <c r="BM37" s="623"/>
      <c r="BN37" s="623"/>
      <c r="BO37" s="623"/>
      <c r="BP37" s="623"/>
      <c r="BQ37" s="623"/>
      <c r="BR37" s="623"/>
      <c r="BS37" s="623"/>
      <c r="BT37" s="623"/>
      <c r="BU37" s="624"/>
      <c r="BV37" s="590">
        <v>2208</v>
      </c>
      <c r="BW37" s="591"/>
      <c r="BX37" s="591"/>
      <c r="BY37" s="591"/>
      <c r="BZ37" s="591"/>
      <c r="CA37" s="591"/>
      <c r="CB37" s="629"/>
      <c r="CD37" s="622" t="s">
        <v>317</v>
      </c>
      <c r="CE37" s="623"/>
      <c r="CF37" s="623"/>
      <c r="CG37" s="623"/>
      <c r="CH37" s="623"/>
      <c r="CI37" s="623"/>
      <c r="CJ37" s="623"/>
      <c r="CK37" s="623"/>
      <c r="CL37" s="623"/>
      <c r="CM37" s="623"/>
      <c r="CN37" s="623"/>
      <c r="CO37" s="623"/>
      <c r="CP37" s="623"/>
      <c r="CQ37" s="624"/>
      <c r="CR37" s="590">
        <v>355596</v>
      </c>
      <c r="CS37" s="603"/>
      <c r="CT37" s="603"/>
      <c r="CU37" s="603"/>
      <c r="CV37" s="603"/>
      <c r="CW37" s="603"/>
      <c r="CX37" s="603"/>
      <c r="CY37" s="604"/>
      <c r="CZ37" s="593">
        <v>3.3</v>
      </c>
      <c r="DA37" s="605"/>
      <c r="DB37" s="605"/>
      <c r="DC37" s="606"/>
      <c r="DD37" s="596">
        <v>355596</v>
      </c>
      <c r="DE37" s="603"/>
      <c r="DF37" s="603"/>
      <c r="DG37" s="603"/>
      <c r="DH37" s="603"/>
      <c r="DI37" s="603"/>
      <c r="DJ37" s="603"/>
      <c r="DK37" s="604"/>
      <c r="DL37" s="596">
        <v>331617</v>
      </c>
      <c r="DM37" s="603"/>
      <c r="DN37" s="603"/>
      <c r="DO37" s="603"/>
      <c r="DP37" s="603"/>
      <c r="DQ37" s="603"/>
      <c r="DR37" s="603"/>
      <c r="DS37" s="603"/>
      <c r="DT37" s="603"/>
      <c r="DU37" s="603"/>
      <c r="DV37" s="604"/>
      <c r="DW37" s="613">
        <v>4.4000000000000004</v>
      </c>
      <c r="DX37" s="614"/>
      <c r="DY37" s="614"/>
      <c r="DZ37" s="614"/>
      <c r="EA37" s="614"/>
      <c r="EB37" s="614"/>
      <c r="EC37" s="615"/>
    </row>
    <row r="38" spans="2:133" ht="11.25" customHeight="1">
      <c r="AQ38" s="625" t="s">
        <v>318</v>
      </c>
      <c r="AR38" s="626"/>
      <c r="AS38" s="626"/>
      <c r="AT38" s="626"/>
      <c r="AU38" s="626"/>
      <c r="AV38" s="626"/>
      <c r="AW38" s="626"/>
      <c r="AX38" s="626"/>
      <c r="AY38" s="627"/>
      <c r="AZ38" s="590">
        <v>15184</v>
      </c>
      <c r="BA38" s="591"/>
      <c r="BB38" s="591"/>
      <c r="BC38" s="591"/>
      <c r="BD38" s="603"/>
      <c r="BE38" s="603"/>
      <c r="BF38" s="628"/>
      <c r="BG38" s="622" t="s">
        <v>319</v>
      </c>
      <c r="BH38" s="623"/>
      <c r="BI38" s="623"/>
      <c r="BJ38" s="623"/>
      <c r="BK38" s="623"/>
      <c r="BL38" s="623"/>
      <c r="BM38" s="623"/>
      <c r="BN38" s="623"/>
      <c r="BO38" s="623"/>
      <c r="BP38" s="623"/>
      <c r="BQ38" s="623"/>
      <c r="BR38" s="623"/>
      <c r="BS38" s="623"/>
      <c r="BT38" s="623"/>
      <c r="BU38" s="624"/>
      <c r="BV38" s="590">
        <v>3445</v>
      </c>
      <c r="BW38" s="591"/>
      <c r="BX38" s="591"/>
      <c r="BY38" s="591"/>
      <c r="BZ38" s="591"/>
      <c r="CA38" s="591"/>
      <c r="CB38" s="629"/>
      <c r="CD38" s="622" t="s">
        <v>320</v>
      </c>
      <c r="CE38" s="623"/>
      <c r="CF38" s="623"/>
      <c r="CG38" s="623"/>
      <c r="CH38" s="623"/>
      <c r="CI38" s="623"/>
      <c r="CJ38" s="623"/>
      <c r="CK38" s="623"/>
      <c r="CL38" s="623"/>
      <c r="CM38" s="623"/>
      <c r="CN38" s="623"/>
      <c r="CO38" s="623"/>
      <c r="CP38" s="623"/>
      <c r="CQ38" s="624"/>
      <c r="CR38" s="590">
        <v>1595778</v>
      </c>
      <c r="CS38" s="591"/>
      <c r="CT38" s="591"/>
      <c r="CU38" s="591"/>
      <c r="CV38" s="591"/>
      <c r="CW38" s="591"/>
      <c r="CX38" s="591"/>
      <c r="CY38" s="592"/>
      <c r="CZ38" s="593">
        <v>14.8</v>
      </c>
      <c r="DA38" s="605"/>
      <c r="DB38" s="605"/>
      <c r="DC38" s="606"/>
      <c r="DD38" s="596">
        <v>1460014</v>
      </c>
      <c r="DE38" s="591"/>
      <c r="DF38" s="591"/>
      <c r="DG38" s="591"/>
      <c r="DH38" s="591"/>
      <c r="DI38" s="591"/>
      <c r="DJ38" s="591"/>
      <c r="DK38" s="592"/>
      <c r="DL38" s="596">
        <v>1056453</v>
      </c>
      <c r="DM38" s="591"/>
      <c r="DN38" s="591"/>
      <c r="DO38" s="591"/>
      <c r="DP38" s="591"/>
      <c r="DQ38" s="591"/>
      <c r="DR38" s="591"/>
      <c r="DS38" s="591"/>
      <c r="DT38" s="591"/>
      <c r="DU38" s="591"/>
      <c r="DV38" s="592"/>
      <c r="DW38" s="613">
        <v>14.2</v>
      </c>
      <c r="DX38" s="614"/>
      <c r="DY38" s="614"/>
      <c r="DZ38" s="614"/>
      <c r="EA38" s="614"/>
      <c r="EB38" s="614"/>
      <c r="EC38" s="615"/>
    </row>
    <row r="39" spans="2:133" ht="11.25" customHeight="1">
      <c r="AQ39" s="625" t="s">
        <v>321</v>
      </c>
      <c r="AR39" s="626"/>
      <c r="AS39" s="626"/>
      <c r="AT39" s="626"/>
      <c r="AU39" s="626"/>
      <c r="AV39" s="626"/>
      <c r="AW39" s="626"/>
      <c r="AX39" s="626"/>
      <c r="AY39" s="627"/>
      <c r="AZ39" s="590">
        <v>10533</v>
      </c>
      <c r="BA39" s="591"/>
      <c r="BB39" s="591"/>
      <c r="BC39" s="591"/>
      <c r="BD39" s="603"/>
      <c r="BE39" s="603"/>
      <c r="BF39" s="628"/>
      <c r="BG39" s="630" t="s">
        <v>322</v>
      </c>
      <c r="BH39" s="631"/>
      <c r="BI39" s="631"/>
      <c r="BJ39" s="631"/>
      <c r="BK39" s="631"/>
      <c r="BL39" s="189"/>
      <c r="BM39" s="623" t="s">
        <v>323</v>
      </c>
      <c r="BN39" s="623"/>
      <c r="BO39" s="623"/>
      <c r="BP39" s="623"/>
      <c r="BQ39" s="623"/>
      <c r="BR39" s="623"/>
      <c r="BS39" s="623"/>
      <c r="BT39" s="623"/>
      <c r="BU39" s="624"/>
      <c r="BV39" s="590">
        <v>83</v>
      </c>
      <c r="BW39" s="591"/>
      <c r="BX39" s="591"/>
      <c r="BY39" s="591"/>
      <c r="BZ39" s="591"/>
      <c r="CA39" s="591"/>
      <c r="CB39" s="629"/>
      <c r="CD39" s="622" t="s">
        <v>324</v>
      </c>
      <c r="CE39" s="623"/>
      <c r="CF39" s="623"/>
      <c r="CG39" s="623"/>
      <c r="CH39" s="623"/>
      <c r="CI39" s="623"/>
      <c r="CJ39" s="623"/>
      <c r="CK39" s="623"/>
      <c r="CL39" s="623"/>
      <c r="CM39" s="623"/>
      <c r="CN39" s="623"/>
      <c r="CO39" s="623"/>
      <c r="CP39" s="623"/>
      <c r="CQ39" s="624"/>
      <c r="CR39" s="590">
        <v>407330</v>
      </c>
      <c r="CS39" s="603"/>
      <c r="CT39" s="603"/>
      <c r="CU39" s="603"/>
      <c r="CV39" s="603"/>
      <c r="CW39" s="603"/>
      <c r="CX39" s="603"/>
      <c r="CY39" s="604"/>
      <c r="CZ39" s="593">
        <v>3.8</v>
      </c>
      <c r="DA39" s="605"/>
      <c r="DB39" s="605"/>
      <c r="DC39" s="606"/>
      <c r="DD39" s="596">
        <v>400851</v>
      </c>
      <c r="DE39" s="603"/>
      <c r="DF39" s="603"/>
      <c r="DG39" s="603"/>
      <c r="DH39" s="603"/>
      <c r="DI39" s="603"/>
      <c r="DJ39" s="603"/>
      <c r="DK39" s="604"/>
      <c r="DL39" s="596" t="s">
        <v>325</v>
      </c>
      <c r="DM39" s="603"/>
      <c r="DN39" s="603"/>
      <c r="DO39" s="603"/>
      <c r="DP39" s="603"/>
      <c r="DQ39" s="603"/>
      <c r="DR39" s="603"/>
      <c r="DS39" s="603"/>
      <c r="DT39" s="603"/>
      <c r="DU39" s="603"/>
      <c r="DV39" s="604"/>
      <c r="DW39" s="613" t="s">
        <v>325</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25" t="s">
        <v>326</v>
      </c>
      <c r="AR40" s="626"/>
      <c r="AS40" s="626"/>
      <c r="AT40" s="626"/>
      <c r="AU40" s="626"/>
      <c r="AV40" s="626"/>
      <c r="AW40" s="626"/>
      <c r="AX40" s="626"/>
      <c r="AY40" s="627"/>
      <c r="AZ40" s="590">
        <v>208278</v>
      </c>
      <c r="BA40" s="591"/>
      <c r="BB40" s="591"/>
      <c r="BC40" s="591"/>
      <c r="BD40" s="603"/>
      <c r="BE40" s="603"/>
      <c r="BF40" s="628"/>
      <c r="BG40" s="630"/>
      <c r="BH40" s="631"/>
      <c r="BI40" s="631"/>
      <c r="BJ40" s="631"/>
      <c r="BK40" s="631"/>
      <c r="BL40" s="189"/>
      <c r="BM40" s="623" t="s">
        <v>327</v>
      </c>
      <c r="BN40" s="623"/>
      <c r="BO40" s="623"/>
      <c r="BP40" s="623"/>
      <c r="BQ40" s="623"/>
      <c r="BR40" s="623"/>
      <c r="BS40" s="623"/>
      <c r="BT40" s="623"/>
      <c r="BU40" s="624"/>
      <c r="BV40" s="590">
        <v>117</v>
      </c>
      <c r="BW40" s="591"/>
      <c r="BX40" s="591"/>
      <c r="BY40" s="591"/>
      <c r="BZ40" s="591"/>
      <c r="CA40" s="591"/>
      <c r="CB40" s="629"/>
      <c r="CD40" s="622" t="s">
        <v>328</v>
      </c>
      <c r="CE40" s="623"/>
      <c r="CF40" s="623"/>
      <c r="CG40" s="623"/>
      <c r="CH40" s="623"/>
      <c r="CI40" s="623"/>
      <c r="CJ40" s="623"/>
      <c r="CK40" s="623"/>
      <c r="CL40" s="623"/>
      <c r="CM40" s="623"/>
      <c r="CN40" s="623"/>
      <c r="CO40" s="623"/>
      <c r="CP40" s="623"/>
      <c r="CQ40" s="624"/>
      <c r="CR40" s="590">
        <v>19246</v>
      </c>
      <c r="CS40" s="591"/>
      <c r="CT40" s="591"/>
      <c r="CU40" s="591"/>
      <c r="CV40" s="591"/>
      <c r="CW40" s="591"/>
      <c r="CX40" s="591"/>
      <c r="CY40" s="592"/>
      <c r="CZ40" s="593">
        <v>0.2</v>
      </c>
      <c r="DA40" s="605"/>
      <c r="DB40" s="605"/>
      <c r="DC40" s="606"/>
      <c r="DD40" s="596">
        <v>2246</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6" t="s">
        <v>329</v>
      </c>
      <c r="AR41" s="617"/>
      <c r="AS41" s="617"/>
      <c r="AT41" s="617"/>
      <c r="AU41" s="617"/>
      <c r="AV41" s="617"/>
      <c r="AW41" s="617"/>
      <c r="AX41" s="617"/>
      <c r="AY41" s="618"/>
      <c r="AZ41" s="574">
        <v>699812</v>
      </c>
      <c r="BA41" s="619"/>
      <c r="BB41" s="619"/>
      <c r="BC41" s="619"/>
      <c r="BD41" s="575"/>
      <c r="BE41" s="575"/>
      <c r="BF41" s="620"/>
      <c r="BG41" s="632"/>
      <c r="BH41" s="633"/>
      <c r="BI41" s="633"/>
      <c r="BJ41" s="633"/>
      <c r="BK41" s="633"/>
      <c r="BL41" s="191"/>
      <c r="BM41" s="617" t="s">
        <v>330</v>
      </c>
      <c r="BN41" s="617"/>
      <c r="BO41" s="617"/>
      <c r="BP41" s="617"/>
      <c r="BQ41" s="617"/>
      <c r="BR41" s="617"/>
      <c r="BS41" s="617"/>
      <c r="BT41" s="617"/>
      <c r="BU41" s="618"/>
      <c r="BV41" s="574">
        <v>368</v>
      </c>
      <c r="BW41" s="619"/>
      <c r="BX41" s="619"/>
      <c r="BY41" s="619"/>
      <c r="BZ41" s="619"/>
      <c r="CA41" s="619"/>
      <c r="CB41" s="621"/>
      <c r="CD41" s="622" t="s">
        <v>331</v>
      </c>
      <c r="CE41" s="623"/>
      <c r="CF41" s="623"/>
      <c r="CG41" s="623"/>
      <c r="CH41" s="623"/>
      <c r="CI41" s="623"/>
      <c r="CJ41" s="623"/>
      <c r="CK41" s="623"/>
      <c r="CL41" s="623"/>
      <c r="CM41" s="623"/>
      <c r="CN41" s="623"/>
      <c r="CO41" s="623"/>
      <c r="CP41" s="623"/>
      <c r="CQ41" s="624"/>
      <c r="CR41" s="590" t="s">
        <v>332</v>
      </c>
      <c r="CS41" s="603"/>
      <c r="CT41" s="603"/>
      <c r="CU41" s="603"/>
      <c r="CV41" s="603"/>
      <c r="CW41" s="603"/>
      <c r="CX41" s="603"/>
      <c r="CY41" s="604"/>
      <c r="CZ41" s="593" t="s">
        <v>332</v>
      </c>
      <c r="DA41" s="605"/>
      <c r="DB41" s="605"/>
      <c r="DC41" s="606"/>
      <c r="DD41" s="596" t="s">
        <v>332</v>
      </c>
      <c r="DE41" s="603"/>
      <c r="DF41" s="603"/>
      <c r="DG41" s="603"/>
      <c r="DH41" s="603"/>
      <c r="DI41" s="603"/>
      <c r="DJ41" s="603"/>
      <c r="DK41" s="604"/>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1209092</v>
      </c>
      <c r="CS42" s="591"/>
      <c r="CT42" s="591"/>
      <c r="CU42" s="591"/>
      <c r="CV42" s="591"/>
      <c r="CW42" s="591"/>
      <c r="CX42" s="591"/>
      <c r="CY42" s="592"/>
      <c r="CZ42" s="593">
        <v>11.2</v>
      </c>
      <c r="DA42" s="594"/>
      <c r="DB42" s="594"/>
      <c r="DC42" s="595"/>
      <c r="DD42" s="596">
        <v>353559</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63712</v>
      </c>
      <c r="CS43" s="603"/>
      <c r="CT43" s="603"/>
      <c r="CU43" s="603"/>
      <c r="CV43" s="603"/>
      <c r="CW43" s="603"/>
      <c r="CX43" s="603"/>
      <c r="CY43" s="604"/>
      <c r="CZ43" s="593">
        <v>0.6</v>
      </c>
      <c r="DA43" s="605"/>
      <c r="DB43" s="605"/>
      <c r="DC43" s="606"/>
      <c r="DD43" s="596">
        <v>63712</v>
      </c>
      <c r="DE43" s="603"/>
      <c r="DF43" s="603"/>
      <c r="DG43" s="603"/>
      <c r="DH43" s="603"/>
      <c r="DI43" s="603"/>
      <c r="DJ43" s="603"/>
      <c r="DK43" s="604"/>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7" t="s">
        <v>289</v>
      </c>
      <c r="CE44" s="608"/>
      <c r="CF44" s="587" t="s">
        <v>338</v>
      </c>
      <c r="CG44" s="588"/>
      <c r="CH44" s="588"/>
      <c r="CI44" s="588"/>
      <c r="CJ44" s="588"/>
      <c r="CK44" s="588"/>
      <c r="CL44" s="588"/>
      <c r="CM44" s="588"/>
      <c r="CN44" s="588"/>
      <c r="CO44" s="588"/>
      <c r="CP44" s="588"/>
      <c r="CQ44" s="589"/>
      <c r="CR44" s="590">
        <v>1144871</v>
      </c>
      <c r="CS44" s="591"/>
      <c r="CT44" s="591"/>
      <c r="CU44" s="591"/>
      <c r="CV44" s="591"/>
      <c r="CW44" s="591"/>
      <c r="CX44" s="591"/>
      <c r="CY44" s="592"/>
      <c r="CZ44" s="593">
        <v>10.6</v>
      </c>
      <c r="DA44" s="594"/>
      <c r="DB44" s="594"/>
      <c r="DC44" s="595"/>
      <c r="DD44" s="596">
        <v>340954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9"/>
      <c r="CE45" s="610"/>
      <c r="CF45" s="587" t="s">
        <v>339</v>
      </c>
      <c r="CG45" s="588"/>
      <c r="CH45" s="588"/>
      <c r="CI45" s="588"/>
      <c r="CJ45" s="588"/>
      <c r="CK45" s="588"/>
      <c r="CL45" s="588"/>
      <c r="CM45" s="588"/>
      <c r="CN45" s="588"/>
      <c r="CO45" s="588"/>
      <c r="CP45" s="588"/>
      <c r="CQ45" s="589"/>
      <c r="CR45" s="590">
        <v>378809</v>
      </c>
      <c r="CS45" s="603"/>
      <c r="CT45" s="603"/>
      <c r="CU45" s="603"/>
      <c r="CV45" s="603"/>
      <c r="CW45" s="603"/>
      <c r="CX45" s="603"/>
      <c r="CY45" s="604"/>
      <c r="CZ45" s="593">
        <v>3.5</v>
      </c>
      <c r="DA45" s="605"/>
      <c r="DB45" s="605"/>
      <c r="DC45" s="606"/>
      <c r="DD45" s="596">
        <v>25216</v>
      </c>
      <c r="DE45" s="603"/>
      <c r="DF45" s="603"/>
      <c r="DG45" s="603"/>
      <c r="DH45" s="603"/>
      <c r="DI45" s="603"/>
      <c r="DJ45" s="603"/>
      <c r="DK45" s="604"/>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9"/>
      <c r="CE46" s="610"/>
      <c r="CF46" s="587" t="s">
        <v>340</v>
      </c>
      <c r="CG46" s="588"/>
      <c r="CH46" s="588"/>
      <c r="CI46" s="588"/>
      <c r="CJ46" s="588"/>
      <c r="CK46" s="588"/>
      <c r="CL46" s="588"/>
      <c r="CM46" s="588"/>
      <c r="CN46" s="588"/>
      <c r="CO46" s="588"/>
      <c r="CP46" s="588"/>
      <c r="CQ46" s="589"/>
      <c r="CR46" s="590">
        <v>639444</v>
      </c>
      <c r="CS46" s="591"/>
      <c r="CT46" s="591"/>
      <c r="CU46" s="591"/>
      <c r="CV46" s="591"/>
      <c r="CW46" s="591"/>
      <c r="CX46" s="591"/>
      <c r="CY46" s="592"/>
      <c r="CZ46" s="593">
        <v>5.9</v>
      </c>
      <c r="DA46" s="594"/>
      <c r="DB46" s="594"/>
      <c r="DC46" s="595"/>
      <c r="DD46" s="596">
        <v>243788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9"/>
      <c r="CE47" s="610"/>
      <c r="CF47" s="587" t="s">
        <v>341</v>
      </c>
      <c r="CG47" s="588"/>
      <c r="CH47" s="588"/>
      <c r="CI47" s="588"/>
      <c r="CJ47" s="588"/>
      <c r="CK47" s="588"/>
      <c r="CL47" s="588"/>
      <c r="CM47" s="588"/>
      <c r="CN47" s="588"/>
      <c r="CO47" s="588"/>
      <c r="CP47" s="588"/>
      <c r="CQ47" s="589"/>
      <c r="CR47" s="590">
        <v>64221</v>
      </c>
      <c r="CS47" s="603"/>
      <c r="CT47" s="603"/>
      <c r="CU47" s="603"/>
      <c r="CV47" s="603"/>
      <c r="CW47" s="603"/>
      <c r="CX47" s="603"/>
      <c r="CY47" s="604"/>
      <c r="CZ47" s="593">
        <v>0.6</v>
      </c>
      <c r="DA47" s="605"/>
      <c r="DB47" s="605"/>
      <c r="DC47" s="606"/>
      <c r="DD47" s="596">
        <v>12605</v>
      </c>
      <c r="DE47" s="603"/>
      <c r="DF47" s="603"/>
      <c r="DG47" s="603"/>
      <c r="DH47" s="603"/>
      <c r="DI47" s="603"/>
      <c r="DJ47" s="603"/>
      <c r="DK47" s="604"/>
      <c r="DL47" s="597"/>
      <c r="DM47" s="598"/>
      <c r="DN47" s="598"/>
      <c r="DO47" s="598"/>
      <c r="DP47" s="598"/>
      <c r="DQ47" s="598"/>
      <c r="DR47" s="598"/>
      <c r="DS47" s="598"/>
      <c r="DT47" s="598"/>
      <c r="DU47" s="598"/>
      <c r="DV47" s="599"/>
      <c r="DW47" s="600"/>
      <c r="DX47" s="601"/>
      <c r="DY47" s="601"/>
      <c r="DZ47" s="601"/>
      <c r="EA47" s="601"/>
      <c r="EB47" s="601"/>
      <c r="EC47" s="602"/>
    </row>
    <row r="48" spans="2:133">
      <c r="CD48" s="611"/>
      <c r="CE48" s="612"/>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10779815</v>
      </c>
      <c r="CS49" s="575"/>
      <c r="CT49" s="575"/>
      <c r="CU49" s="575"/>
      <c r="CV49" s="575"/>
      <c r="CW49" s="575"/>
      <c r="CX49" s="575"/>
      <c r="CY49" s="576"/>
      <c r="CZ49" s="577">
        <v>100</v>
      </c>
      <c r="DA49" s="578"/>
      <c r="DB49" s="578"/>
      <c r="DC49" s="579"/>
      <c r="DD49" s="580">
        <v>8135618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345</v>
      </c>
      <c r="DK2" s="1113"/>
      <c r="DL2" s="1113"/>
      <c r="DM2" s="1113"/>
      <c r="DN2" s="1113"/>
      <c r="DO2" s="1114"/>
      <c r="DP2" s="202"/>
      <c r="DQ2" s="1112" t="s">
        <v>346</v>
      </c>
      <c r="DR2" s="1113"/>
      <c r="DS2" s="1113"/>
      <c r="DT2" s="1113"/>
      <c r="DU2" s="1113"/>
      <c r="DV2" s="1113"/>
      <c r="DW2" s="1113"/>
      <c r="DX2" s="1113"/>
      <c r="DY2" s="1113"/>
      <c r="DZ2" s="111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02" t="s">
        <v>349</v>
      </c>
      <c r="B5" s="1003"/>
      <c r="C5" s="1003"/>
      <c r="D5" s="1003"/>
      <c r="E5" s="1003"/>
      <c r="F5" s="1003"/>
      <c r="G5" s="1003"/>
      <c r="H5" s="1003"/>
      <c r="I5" s="1003"/>
      <c r="J5" s="1003"/>
      <c r="K5" s="1003"/>
      <c r="L5" s="1003"/>
      <c r="M5" s="1003"/>
      <c r="N5" s="1003"/>
      <c r="O5" s="1003"/>
      <c r="P5" s="1004"/>
      <c r="Q5" s="988" t="s">
        <v>350</v>
      </c>
      <c r="R5" s="989"/>
      <c r="S5" s="989"/>
      <c r="T5" s="989"/>
      <c r="U5" s="990"/>
      <c r="V5" s="988" t="s">
        <v>351</v>
      </c>
      <c r="W5" s="989"/>
      <c r="X5" s="989"/>
      <c r="Y5" s="989"/>
      <c r="Z5" s="990"/>
      <c r="AA5" s="988" t="s">
        <v>352</v>
      </c>
      <c r="AB5" s="989"/>
      <c r="AC5" s="989"/>
      <c r="AD5" s="989"/>
      <c r="AE5" s="989"/>
      <c r="AF5" s="1115" t="s">
        <v>353</v>
      </c>
      <c r="AG5" s="989"/>
      <c r="AH5" s="989"/>
      <c r="AI5" s="989"/>
      <c r="AJ5" s="994"/>
      <c r="AK5" s="989" t="s">
        <v>354</v>
      </c>
      <c r="AL5" s="989"/>
      <c r="AM5" s="989"/>
      <c r="AN5" s="989"/>
      <c r="AO5" s="990"/>
      <c r="AP5" s="988" t="s">
        <v>355</v>
      </c>
      <c r="AQ5" s="989"/>
      <c r="AR5" s="989"/>
      <c r="AS5" s="989"/>
      <c r="AT5" s="990"/>
      <c r="AU5" s="988" t="s">
        <v>356</v>
      </c>
      <c r="AV5" s="989"/>
      <c r="AW5" s="989"/>
      <c r="AX5" s="989"/>
      <c r="AY5" s="994"/>
      <c r="AZ5" s="209"/>
      <c r="BA5" s="209"/>
      <c r="BB5" s="209"/>
      <c r="BC5" s="209"/>
      <c r="BD5" s="209"/>
      <c r="BE5" s="210"/>
      <c r="BF5" s="210"/>
      <c r="BG5" s="210"/>
      <c r="BH5" s="210"/>
      <c r="BI5" s="210"/>
      <c r="BJ5" s="210"/>
      <c r="BK5" s="210"/>
      <c r="BL5" s="210"/>
      <c r="BM5" s="210"/>
      <c r="BN5" s="210"/>
      <c r="BO5" s="210"/>
      <c r="BP5" s="210"/>
      <c r="BQ5" s="1002" t="s">
        <v>357</v>
      </c>
      <c r="BR5" s="1003"/>
      <c r="BS5" s="1003"/>
      <c r="BT5" s="1003"/>
      <c r="BU5" s="1003"/>
      <c r="BV5" s="1003"/>
      <c r="BW5" s="1003"/>
      <c r="BX5" s="1003"/>
      <c r="BY5" s="1003"/>
      <c r="BZ5" s="1003"/>
      <c r="CA5" s="1003"/>
      <c r="CB5" s="1003"/>
      <c r="CC5" s="1003"/>
      <c r="CD5" s="1003"/>
      <c r="CE5" s="1003"/>
      <c r="CF5" s="1003"/>
      <c r="CG5" s="1004"/>
      <c r="CH5" s="988" t="s">
        <v>358</v>
      </c>
      <c r="CI5" s="989"/>
      <c r="CJ5" s="989"/>
      <c r="CK5" s="989"/>
      <c r="CL5" s="990"/>
      <c r="CM5" s="988" t="s">
        <v>359</v>
      </c>
      <c r="CN5" s="989"/>
      <c r="CO5" s="989"/>
      <c r="CP5" s="989"/>
      <c r="CQ5" s="990"/>
      <c r="CR5" s="988" t="s">
        <v>360</v>
      </c>
      <c r="CS5" s="989"/>
      <c r="CT5" s="989"/>
      <c r="CU5" s="989"/>
      <c r="CV5" s="990"/>
      <c r="CW5" s="988" t="s">
        <v>361</v>
      </c>
      <c r="CX5" s="989"/>
      <c r="CY5" s="989"/>
      <c r="CZ5" s="989"/>
      <c r="DA5" s="990"/>
      <c r="DB5" s="988" t="s">
        <v>362</v>
      </c>
      <c r="DC5" s="989"/>
      <c r="DD5" s="989"/>
      <c r="DE5" s="989"/>
      <c r="DF5" s="990"/>
      <c r="DG5" s="1100" t="s">
        <v>363</v>
      </c>
      <c r="DH5" s="1101"/>
      <c r="DI5" s="1101"/>
      <c r="DJ5" s="1101"/>
      <c r="DK5" s="1102"/>
      <c r="DL5" s="1100" t="s">
        <v>364</v>
      </c>
      <c r="DM5" s="1101"/>
      <c r="DN5" s="1101"/>
      <c r="DO5" s="1101"/>
      <c r="DP5" s="1102"/>
      <c r="DQ5" s="988" t="s">
        <v>365</v>
      </c>
      <c r="DR5" s="989"/>
      <c r="DS5" s="989"/>
      <c r="DT5" s="989"/>
      <c r="DU5" s="990"/>
      <c r="DV5" s="988" t="s">
        <v>356</v>
      </c>
      <c r="DW5" s="989"/>
      <c r="DX5" s="989"/>
      <c r="DY5" s="989"/>
      <c r="DZ5" s="994"/>
      <c r="EA5" s="207"/>
    </row>
    <row r="6" spans="1:131" s="208" customFormat="1" ht="26.25" customHeight="1" thickBot="1">
      <c r="A6" s="1005"/>
      <c r="B6" s="1006"/>
      <c r="C6" s="1006"/>
      <c r="D6" s="1006"/>
      <c r="E6" s="1006"/>
      <c r="F6" s="1006"/>
      <c r="G6" s="1006"/>
      <c r="H6" s="1006"/>
      <c r="I6" s="1006"/>
      <c r="J6" s="1006"/>
      <c r="K6" s="1006"/>
      <c r="L6" s="1006"/>
      <c r="M6" s="1006"/>
      <c r="N6" s="1006"/>
      <c r="O6" s="1006"/>
      <c r="P6" s="1007"/>
      <c r="Q6" s="991"/>
      <c r="R6" s="992"/>
      <c r="S6" s="992"/>
      <c r="T6" s="992"/>
      <c r="U6" s="993"/>
      <c r="V6" s="991"/>
      <c r="W6" s="992"/>
      <c r="X6" s="992"/>
      <c r="Y6" s="992"/>
      <c r="Z6" s="993"/>
      <c r="AA6" s="991"/>
      <c r="AB6" s="992"/>
      <c r="AC6" s="992"/>
      <c r="AD6" s="992"/>
      <c r="AE6" s="992"/>
      <c r="AF6" s="1116"/>
      <c r="AG6" s="992"/>
      <c r="AH6" s="992"/>
      <c r="AI6" s="992"/>
      <c r="AJ6" s="995"/>
      <c r="AK6" s="992"/>
      <c r="AL6" s="992"/>
      <c r="AM6" s="992"/>
      <c r="AN6" s="992"/>
      <c r="AO6" s="993"/>
      <c r="AP6" s="991"/>
      <c r="AQ6" s="992"/>
      <c r="AR6" s="992"/>
      <c r="AS6" s="992"/>
      <c r="AT6" s="993"/>
      <c r="AU6" s="991"/>
      <c r="AV6" s="992"/>
      <c r="AW6" s="992"/>
      <c r="AX6" s="992"/>
      <c r="AY6" s="995"/>
      <c r="AZ6" s="205"/>
      <c r="BA6" s="205"/>
      <c r="BB6" s="205"/>
      <c r="BC6" s="205"/>
      <c r="BD6" s="205"/>
      <c r="BE6" s="206"/>
      <c r="BF6" s="206"/>
      <c r="BG6" s="206"/>
      <c r="BH6" s="206"/>
      <c r="BI6" s="206"/>
      <c r="BJ6" s="206"/>
      <c r="BK6" s="206"/>
      <c r="BL6" s="206"/>
      <c r="BM6" s="206"/>
      <c r="BN6" s="206"/>
      <c r="BO6" s="206"/>
      <c r="BP6" s="206"/>
      <c r="BQ6" s="1005"/>
      <c r="BR6" s="1006"/>
      <c r="BS6" s="1006"/>
      <c r="BT6" s="1006"/>
      <c r="BU6" s="1006"/>
      <c r="BV6" s="1006"/>
      <c r="BW6" s="1006"/>
      <c r="BX6" s="1006"/>
      <c r="BY6" s="1006"/>
      <c r="BZ6" s="1006"/>
      <c r="CA6" s="1006"/>
      <c r="CB6" s="1006"/>
      <c r="CC6" s="1006"/>
      <c r="CD6" s="1006"/>
      <c r="CE6" s="1006"/>
      <c r="CF6" s="1006"/>
      <c r="CG6" s="100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103"/>
      <c r="DH6" s="1104"/>
      <c r="DI6" s="1104"/>
      <c r="DJ6" s="1104"/>
      <c r="DK6" s="1105"/>
      <c r="DL6" s="1103"/>
      <c r="DM6" s="1104"/>
      <c r="DN6" s="1104"/>
      <c r="DO6" s="1104"/>
      <c r="DP6" s="1105"/>
      <c r="DQ6" s="991"/>
      <c r="DR6" s="992"/>
      <c r="DS6" s="992"/>
      <c r="DT6" s="992"/>
      <c r="DU6" s="993"/>
      <c r="DV6" s="991"/>
      <c r="DW6" s="992"/>
      <c r="DX6" s="992"/>
      <c r="DY6" s="992"/>
      <c r="DZ6" s="995"/>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6"/>
      <c r="R7" s="1107"/>
      <c r="S7" s="1107"/>
      <c r="T7" s="1107"/>
      <c r="U7" s="1107"/>
      <c r="V7" s="1107"/>
      <c r="W7" s="1107"/>
      <c r="X7" s="1107"/>
      <c r="Y7" s="1107"/>
      <c r="Z7" s="1107"/>
      <c r="AA7" s="1107"/>
      <c r="AB7" s="1107"/>
      <c r="AC7" s="1107"/>
      <c r="AD7" s="1107"/>
      <c r="AE7" s="1108"/>
      <c r="AF7" s="1109">
        <v>774</v>
      </c>
      <c r="AG7" s="1110"/>
      <c r="AH7" s="1110"/>
      <c r="AI7" s="1110"/>
      <c r="AJ7" s="1111"/>
      <c r="AK7" s="1093"/>
      <c r="AL7" s="1094"/>
      <c r="AM7" s="1094"/>
      <c r="AN7" s="1094"/>
      <c r="AO7" s="1094"/>
      <c r="AP7" s="1094"/>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087"/>
      <c r="DW7" s="1088"/>
      <c r="DX7" s="1088"/>
      <c r="DY7" s="1088"/>
      <c r="DZ7" s="1089"/>
      <c r="EA7" s="207"/>
    </row>
    <row r="8" spans="1:131" s="208" customFormat="1" ht="26.25" customHeight="1">
      <c r="A8" s="214">
        <v>2</v>
      </c>
      <c r="B8" s="1030" t="s">
        <v>367</v>
      </c>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v>4</v>
      </c>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5"/>
      <c r="BT8" s="1016"/>
      <c r="BU8" s="1016"/>
      <c r="BV8" s="1016"/>
      <c r="BW8" s="1016"/>
      <c r="BX8" s="1016"/>
      <c r="BY8" s="1016"/>
      <c r="BZ8" s="1016"/>
      <c r="CA8" s="1016"/>
      <c r="CB8" s="1016"/>
      <c r="CC8" s="1016"/>
      <c r="CD8" s="1016"/>
      <c r="CE8" s="1016"/>
      <c r="CF8" s="1016"/>
      <c r="CG8" s="1017"/>
      <c r="CH8" s="996"/>
      <c r="CI8" s="997"/>
      <c r="CJ8" s="997"/>
      <c r="CK8" s="997"/>
      <c r="CL8" s="998"/>
      <c r="CM8" s="996"/>
      <c r="CN8" s="997"/>
      <c r="CO8" s="997"/>
      <c r="CP8" s="997"/>
      <c r="CQ8" s="998"/>
      <c r="CR8" s="996"/>
      <c r="CS8" s="997"/>
      <c r="CT8" s="997"/>
      <c r="CU8" s="997"/>
      <c r="CV8" s="998"/>
      <c r="CW8" s="996"/>
      <c r="CX8" s="997"/>
      <c r="CY8" s="997"/>
      <c r="CZ8" s="997"/>
      <c r="DA8" s="998"/>
      <c r="DB8" s="996"/>
      <c r="DC8" s="997"/>
      <c r="DD8" s="997"/>
      <c r="DE8" s="997"/>
      <c r="DF8" s="998"/>
      <c r="DG8" s="996"/>
      <c r="DH8" s="997"/>
      <c r="DI8" s="997"/>
      <c r="DJ8" s="997"/>
      <c r="DK8" s="998"/>
      <c r="DL8" s="996"/>
      <c r="DM8" s="997"/>
      <c r="DN8" s="997"/>
      <c r="DO8" s="997"/>
      <c r="DP8" s="998"/>
      <c r="DQ8" s="996"/>
      <c r="DR8" s="997"/>
      <c r="DS8" s="997"/>
      <c r="DT8" s="997"/>
      <c r="DU8" s="998"/>
      <c r="DV8" s="999"/>
      <c r="DW8" s="1000"/>
      <c r="DX8" s="1000"/>
      <c r="DY8" s="1000"/>
      <c r="DZ8" s="1001"/>
      <c r="EA8" s="207"/>
    </row>
    <row r="9" spans="1:131" s="208" customFormat="1" ht="26.25" customHeight="1">
      <c r="A9" s="214">
        <v>3</v>
      </c>
      <c r="B9" s="1030" t="s">
        <v>368</v>
      </c>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v>-29</v>
      </c>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5"/>
      <c r="BT9" s="1016"/>
      <c r="BU9" s="1016"/>
      <c r="BV9" s="1016"/>
      <c r="BW9" s="1016"/>
      <c r="BX9" s="1016"/>
      <c r="BY9" s="1016"/>
      <c r="BZ9" s="1016"/>
      <c r="CA9" s="1016"/>
      <c r="CB9" s="1016"/>
      <c r="CC9" s="1016"/>
      <c r="CD9" s="1016"/>
      <c r="CE9" s="1016"/>
      <c r="CF9" s="1016"/>
      <c r="CG9" s="1017"/>
      <c r="CH9" s="996"/>
      <c r="CI9" s="997"/>
      <c r="CJ9" s="997"/>
      <c r="CK9" s="997"/>
      <c r="CL9" s="998"/>
      <c r="CM9" s="996"/>
      <c r="CN9" s="997"/>
      <c r="CO9" s="997"/>
      <c r="CP9" s="997"/>
      <c r="CQ9" s="998"/>
      <c r="CR9" s="996"/>
      <c r="CS9" s="997"/>
      <c r="CT9" s="997"/>
      <c r="CU9" s="997"/>
      <c r="CV9" s="998"/>
      <c r="CW9" s="996"/>
      <c r="CX9" s="997"/>
      <c r="CY9" s="997"/>
      <c r="CZ9" s="997"/>
      <c r="DA9" s="998"/>
      <c r="DB9" s="996"/>
      <c r="DC9" s="997"/>
      <c r="DD9" s="997"/>
      <c r="DE9" s="997"/>
      <c r="DF9" s="998"/>
      <c r="DG9" s="996"/>
      <c r="DH9" s="997"/>
      <c r="DI9" s="997"/>
      <c r="DJ9" s="997"/>
      <c r="DK9" s="998"/>
      <c r="DL9" s="996"/>
      <c r="DM9" s="997"/>
      <c r="DN9" s="997"/>
      <c r="DO9" s="997"/>
      <c r="DP9" s="998"/>
      <c r="DQ9" s="996"/>
      <c r="DR9" s="997"/>
      <c r="DS9" s="997"/>
      <c r="DT9" s="997"/>
      <c r="DU9" s="998"/>
      <c r="DV9" s="999"/>
      <c r="DW9" s="1000"/>
      <c r="DX9" s="1000"/>
      <c r="DY9" s="1000"/>
      <c r="DZ9" s="1001"/>
      <c r="EA9" s="207"/>
    </row>
    <row r="10" spans="1:131" s="208" customFormat="1" ht="26.25" customHeight="1">
      <c r="A10" s="214">
        <v>4</v>
      </c>
      <c r="B10" s="1030" t="s">
        <v>369</v>
      </c>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v>2</v>
      </c>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5"/>
      <c r="BT10" s="1016"/>
      <c r="BU10" s="1016"/>
      <c r="BV10" s="1016"/>
      <c r="BW10" s="1016"/>
      <c r="BX10" s="1016"/>
      <c r="BY10" s="1016"/>
      <c r="BZ10" s="1016"/>
      <c r="CA10" s="1016"/>
      <c r="CB10" s="1016"/>
      <c r="CC10" s="1016"/>
      <c r="CD10" s="1016"/>
      <c r="CE10" s="1016"/>
      <c r="CF10" s="1016"/>
      <c r="CG10" s="1017"/>
      <c r="CH10" s="996"/>
      <c r="CI10" s="997"/>
      <c r="CJ10" s="997"/>
      <c r="CK10" s="997"/>
      <c r="CL10" s="998"/>
      <c r="CM10" s="996"/>
      <c r="CN10" s="997"/>
      <c r="CO10" s="997"/>
      <c r="CP10" s="997"/>
      <c r="CQ10" s="998"/>
      <c r="CR10" s="996"/>
      <c r="CS10" s="997"/>
      <c r="CT10" s="997"/>
      <c r="CU10" s="997"/>
      <c r="CV10" s="998"/>
      <c r="CW10" s="996"/>
      <c r="CX10" s="997"/>
      <c r="CY10" s="997"/>
      <c r="CZ10" s="997"/>
      <c r="DA10" s="998"/>
      <c r="DB10" s="996"/>
      <c r="DC10" s="997"/>
      <c r="DD10" s="997"/>
      <c r="DE10" s="997"/>
      <c r="DF10" s="998"/>
      <c r="DG10" s="996"/>
      <c r="DH10" s="997"/>
      <c r="DI10" s="997"/>
      <c r="DJ10" s="997"/>
      <c r="DK10" s="998"/>
      <c r="DL10" s="996"/>
      <c r="DM10" s="997"/>
      <c r="DN10" s="997"/>
      <c r="DO10" s="997"/>
      <c r="DP10" s="998"/>
      <c r="DQ10" s="996"/>
      <c r="DR10" s="997"/>
      <c r="DS10" s="997"/>
      <c r="DT10" s="997"/>
      <c r="DU10" s="998"/>
      <c r="DV10" s="999"/>
      <c r="DW10" s="1000"/>
      <c r="DX10" s="1000"/>
      <c r="DY10" s="1000"/>
      <c r="DZ10" s="1001"/>
      <c r="EA10" s="207"/>
    </row>
    <row r="11" spans="1:131" s="208" customFormat="1" ht="26.25" customHeight="1">
      <c r="A11" s="214">
        <v>5</v>
      </c>
      <c r="B11" s="1030" t="s">
        <v>370</v>
      </c>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v>1</v>
      </c>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5"/>
      <c r="BT11" s="1016"/>
      <c r="BU11" s="1016"/>
      <c r="BV11" s="1016"/>
      <c r="BW11" s="1016"/>
      <c r="BX11" s="1016"/>
      <c r="BY11" s="1016"/>
      <c r="BZ11" s="1016"/>
      <c r="CA11" s="1016"/>
      <c r="CB11" s="1016"/>
      <c r="CC11" s="1016"/>
      <c r="CD11" s="1016"/>
      <c r="CE11" s="1016"/>
      <c r="CF11" s="1016"/>
      <c r="CG11" s="1017"/>
      <c r="CH11" s="996"/>
      <c r="CI11" s="997"/>
      <c r="CJ11" s="997"/>
      <c r="CK11" s="997"/>
      <c r="CL11" s="998"/>
      <c r="CM11" s="996"/>
      <c r="CN11" s="997"/>
      <c r="CO11" s="997"/>
      <c r="CP11" s="997"/>
      <c r="CQ11" s="998"/>
      <c r="CR11" s="996"/>
      <c r="CS11" s="997"/>
      <c r="CT11" s="997"/>
      <c r="CU11" s="997"/>
      <c r="CV11" s="998"/>
      <c r="CW11" s="996"/>
      <c r="CX11" s="997"/>
      <c r="CY11" s="997"/>
      <c r="CZ11" s="997"/>
      <c r="DA11" s="998"/>
      <c r="DB11" s="996"/>
      <c r="DC11" s="997"/>
      <c r="DD11" s="997"/>
      <c r="DE11" s="997"/>
      <c r="DF11" s="998"/>
      <c r="DG11" s="996"/>
      <c r="DH11" s="997"/>
      <c r="DI11" s="997"/>
      <c r="DJ11" s="997"/>
      <c r="DK11" s="998"/>
      <c r="DL11" s="996"/>
      <c r="DM11" s="997"/>
      <c r="DN11" s="997"/>
      <c r="DO11" s="997"/>
      <c r="DP11" s="998"/>
      <c r="DQ11" s="996"/>
      <c r="DR11" s="997"/>
      <c r="DS11" s="997"/>
      <c r="DT11" s="997"/>
      <c r="DU11" s="998"/>
      <c r="DV11" s="999"/>
      <c r="DW11" s="1000"/>
      <c r="DX11" s="1000"/>
      <c r="DY11" s="1000"/>
      <c r="DZ11" s="1001"/>
      <c r="EA11" s="207"/>
    </row>
    <row r="12" spans="1:131" s="208" customFormat="1" ht="26.25" customHeight="1">
      <c r="A12" s="214">
        <v>6</v>
      </c>
      <c r="B12" s="1030" t="s">
        <v>371</v>
      </c>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v>2</v>
      </c>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5"/>
      <c r="BT12" s="1016"/>
      <c r="BU12" s="1016"/>
      <c r="BV12" s="1016"/>
      <c r="BW12" s="1016"/>
      <c r="BX12" s="1016"/>
      <c r="BY12" s="1016"/>
      <c r="BZ12" s="1016"/>
      <c r="CA12" s="1016"/>
      <c r="CB12" s="1016"/>
      <c r="CC12" s="1016"/>
      <c r="CD12" s="1016"/>
      <c r="CE12" s="1016"/>
      <c r="CF12" s="1016"/>
      <c r="CG12" s="1017"/>
      <c r="CH12" s="996"/>
      <c r="CI12" s="997"/>
      <c r="CJ12" s="997"/>
      <c r="CK12" s="997"/>
      <c r="CL12" s="998"/>
      <c r="CM12" s="996"/>
      <c r="CN12" s="997"/>
      <c r="CO12" s="997"/>
      <c r="CP12" s="997"/>
      <c r="CQ12" s="998"/>
      <c r="CR12" s="996"/>
      <c r="CS12" s="997"/>
      <c r="CT12" s="997"/>
      <c r="CU12" s="997"/>
      <c r="CV12" s="998"/>
      <c r="CW12" s="996"/>
      <c r="CX12" s="997"/>
      <c r="CY12" s="997"/>
      <c r="CZ12" s="997"/>
      <c r="DA12" s="998"/>
      <c r="DB12" s="996"/>
      <c r="DC12" s="997"/>
      <c r="DD12" s="997"/>
      <c r="DE12" s="997"/>
      <c r="DF12" s="998"/>
      <c r="DG12" s="996"/>
      <c r="DH12" s="997"/>
      <c r="DI12" s="997"/>
      <c r="DJ12" s="997"/>
      <c r="DK12" s="998"/>
      <c r="DL12" s="996"/>
      <c r="DM12" s="997"/>
      <c r="DN12" s="997"/>
      <c r="DO12" s="997"/>
      <c r="DP12" s="998"/>
      <c r="DQ12" s="996"/>
      <c r="DR12" s="997"/>
      <c r="DS12" s="997"/>
      <c r="DT12" s="997"/>
      <c r="DU12" s="998"/>
      <c r="DV12" s="999"/>
      <c r="DW12" s="1000"/>
      <c r="DX12" s="1000"/>
      <c r="DY12" s="1000"/>
      <c r="DZ12" s="1001"/>
      <c r="EA12" s="207"/>
    </row>
    <row r="13" spans="1:131" s="208" customFormat="1" ht="26.25" customHeight="1">
      <c r="A13" s="214">
        <v>7</v>
      </c>
      <c r="B13" s="1030" t="s">
        <v>372</v>
      </c>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v>0</v>
      </c>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5"/>
      <c r="BT13" s="1016"/>
      <c r="BU13" s="1016"/>
      <c r="BV13" s="1016"/>
      <c r="BW13" s="1016"/>
      <c r="BX13" s="1016"/>
      <c r="BY13" s="1016"/>
      <c r="BZ13" s="1016"/>
      <c r="CA13" s="1016"/>
      <c r="CB13" s="1016"/>
      <c r="CC13" s="1016"/>
      <c r="CD13" s="1016"/>
      <c r="CE13" s="1016"/>
      <c r="CF13" s="1016"/>
      <c r="CG13" s="1017"/>
      <c r="CH13" s="996"/>
      <c r="CI13" s="997"/>
      <c r="CJ13" s="997"/>
      <c r="CK13" s="997"/>
      <c r="CL13" s="998"/>
      <c r="CM13" s="996"/>
      <c r="CN13" s="997"/>
      <c r="CO13" s="997"/>
      <c r="CP13" s="997"/>
      <c r="CQ13" s="998"/>
      <c r="CR13" s="996"/>
      <c r="CS13" s="997"/>
      <c r="CT13" s="997"/>
      <c r="CU13" s="997"/>
      <c r="CV13" s="998"/>
      <c r="CW13" s="996"/>
      <c r="CX13" s="997"/>
      <c r="CY13" s="997"/>
      <c r="CZ13" s="997"/>
      <c r="DA13" s="998"/>
      <c r="DB13" s="996"/>
      <c r="DC13" s="997"/>
      <c r="DD13" s="997"/>
      <c r="DE13" s="997"/>
      <c r="DF13" s="998"/>
      <c r="DG13" s="996"/>
      <c r="DH13" s="997"/>
      <c r="DI13" s="997"/>
      <c r="DJ13" s="997"/>
      <c r="DK13" s="998"/>
      <c r="DL13" s="996"/>
      <c r="DM13" s="997"/>
      <c r="DN13" s="997"/>
      <c r="DO13" s="997"/>
      <c r="DP13" s="998"/>
      <c r="DQ13" s="996"/>
      <c r="DR13" s="997"/>
      <c r="DS13" s="997"/>
      <c r="DT13" s="997"/>
      <c r="DU13" s="998"/>
      <c r="DV13" s="999"/>
      <c r="DW13" s="1000"/>
      <c r="DX13" s="1000"/>
      <c r="DY13" s="1000"/>
      <c r="DZ13" s="1001"/>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5"/>
      <c r="BT14" s="1016"/>
      <c r="BU14" s="1016"/>
      <c r="BV14" s="1016"/>
      <c r="BW14" s="1016"/>
      <c r="BX14" s="1016"/>
      <c r="BY14" s="1016"/>
      <c r="BZ14" s="1016"/>
      <c r="CA14" s="1016"/>
      <c r="CB14" s="1016"/>
      <c r="CC14" s="1016"/>
      <c r="CD14" s="1016"/>
      <c r="CE14" s="1016"/>
      <c r="CF14" s="1016"/>
      <c r="CG14" s="1017"/>
      <c r="CH14" s="996"/>
      <c r="CI14" s="997"/>
      <c r="CJ14" s="997"/>
      <c r="CK14" s="997"/>
      <c r="CL14" s="998"/>
      <c r="CM14" s="996"/>
      <c r="CN14" s="997"/>
      <c r="CO14" s="997"/>
      <c r="CP14" s="997"/>
      <c r="CQ14" s="998"/>
      <c r="CR14" s="996"/>
      <c r="CS14" s="997"/>
      <c r="CT14" s="997"/>
      <c r="CU14" s="997"/>
      <c r="CV14" s="998"/>
      <c r="CW14" s="996"/>
      <c r="CX14" s="997"/>
      <c r="CY14" s="997"/>
      <c r="CZ14" s="997"/>
      <c r="DA14" s="998"/>
      <c r="DB14" s="996"/>
      <c r="DC14" s="997"/>
      <c r="DD14" s="997"/>
      <c r="DE14" s="997"/>
      <c r="DF14" s="998"/>
      <c r="DG14" s="996"/>
      <c r="DH14" s="997"/>
      <c r="DI14" s="997"/>
      <c r="DJ14" s="997"/>
      <c r="DK14" s="998"/>
      <c r="DL14" s="996"/>
      <c r="DM14" s="997"/>
      <c r="DN14" s="997"/>
      <c r="DO14" s="997"/>
      <c r="DP14" s="998"/>
      <c r="DQ14" s="996"/>
      <c r="DR14" s="997"/>
      <c r="DS14" s="997"/>
      <c r="DT14" s="997"/>
      <c r="DU14" s="998"/>
      <c r="DV14" s="999"/>
      <c r="DW14" s="1000"/>
      <c r="DX14" s="1000"/>
      <c r="DY14" s="1000"/>
      <c r="DZ14" s="1001"/>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5"/>
      <c r="BT15" s="1016"/>
      <c r="BU15" s="1016"/>
      <c r="BV15" s="1016"/>
      <c r="BW15" s="1016"/>
      <c r="BX15" s="1016"/>
      <c r="BY15" s="1016"/>
      <c r="BZ15" s="1016"/>
      <c r="CA15" s="1016"/>
      <c r="CB15" s="1016"/>
      <c r="CC15" s="1016"/>
      <c r="CD15" s="1016"/>
      <c r="CE15" s="1016"/>
      <c r="CF15" s="1016"/>
      <c r="CG15" s="1017"/>
      <c r="CH15" s="996"/>
      <c r="CI15" s="997"/>
      <c r="CJ15" s="997"/>
      <c r="CK15" s="997"/>
      <c r="CL15" s="998"/>
      <c r="CM15" s="996"/>
      <c r="CN15" s="997"/>
      <c r="CO15" s="997"/>
      <c r="CP15" s="997"/>
      <c r="CQ15" s="998"/>
      <c r="CR15" s="996"/>
      <c r="CS15" s="997"/>
      <c r="CT15" s="997"/>
      <c r="CU15" s="997"/>
      <c r="CV15" s="998"/>
      <c r="CW15" s="996"/>
      <c r="CX15" s="997"/>
      <c r="CY15" s="997"/>
      <c r="CZ15" s="997"/>
      <c r="DA15" s="998"/>
      <c r="DB15" s="996"/>
      <c r="DC15" s="997"/>
      <c r="DD15" s="997"/>
      <c r="DE15" s="997"/>
      <c r="DF15" s="998"/>
      <c r="DG15" s="996"/>
      <c r="DH15" s="997"/>
      <c r="DI15" s="997"/>
      <c r="DJ15" s="997"/>
      <c r="DK15" s="998"/>
      <c r="DL15" s="996"/>
      <c r="DM15" s="997"/>
      <c r="DN15" s="997"/>
      <c r="DO15" s="997"/>
      <c r="DP15" s="998"/>
      <c r="DQ15" s="996"/>
      <c r="DR15" s="997"/>
      <c r="DS15" s="997"/>
      <c r="DT15" s="997"/>
      <c r="DU15" s="998"/>
      <c r="DV15" s="999"/>
      <c r="DW15" s="1000"/>
      <c r="DX15" s="1000"/>
      <c r="DY15" s="1000"/>
      <c r="DZ15" s="1001"/>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5"/>
      <c r="BT16" s="1016"/>
      <c r="BU16" s="1016"/>
      <c r="BV16" s="1016"/>
      <c r="BW16" s="1016"/>
      <c r="BX16" s="1016"/>
      <c r="BY16" s="1016"/>
      <c r="BZ16" s="1016"/>
      <c r="CA16" s="1016"/>
      <c r="CB16" s="1016"/>
      <c r="CC16" s="1016"/>
      <c r="CD16" s="1016"/>
      <c r="CE16" s="1016"/>
      <c r="CF16" s="1016"/>
      <c r="CG16" s="1017"/>
      <c r="CH16" s="996"/>
      <c r="CI16" s="997"/>
      <c r="CJ16" s="997"/>
      <c r="CK16" s="997"/>
      <c r="CL16" s="998"/>
      <c r="CM16" s="996"/>
      <c r="CN16" s="997"/>
      <c r="CO16" s="997"/>
      <c r="CP16" s="997"/>
      <c r="CQ16" s="998"/>
      <c r="CR16" s="996"/>
      <c r="CS16" s="997"/>
      <c r="CT16" s="997"/>
      <c r="CU16" s="997"/>
      <c r="CV16" s="998"/>
      <c r="CW16" s="996"/>
      <c r="CX16" s="997"/>
      <c r="CY16" s="997"/>
      <c r="CZ16" s="997"/>
      <c r="DA16" s="998"/>
      <c r="DB16" s="996"/>
      <c r="DC16" s="997"/>
      <c r="DD16" s="997"/>
      <c r="DE16" s="997"/>
      <c r="DF16" s="998"/>
      <c r="DG16" s="996"/>
      <c r="DH16" s="997"/>
      <c r="DI16" s="997"/>
      <c r="DJ16" s="997"/>
      <c r="DK16" s="998"/>
      <c r="DL16" s="996"/>
      <c r="DM16" s="997"/>
      <c r="DN16" s="997"/>
      <c r="DO16" s="997"/>
      <c r="DP16" s="998"/>
      <c r="DQ16" s="996"/>
      <c r="DR16" s="997"/>
      <c r="DS16" s="997"/>
      <c r="DT16" s="997"/>
      <c r="DU16" s="998"/>
      <c r="DV16" s="999"/>
      <c r="DW16" s="1000"/>
      <c r="DX16" s="1000"/>
      <c r="DY16" s="1000"/>
      <c r="DZ16" s="1001"/>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5"/>
      <c r="BT17" s="1016"/>
      <c r="BU17" s="1016"/>
      <c r="BV17" s="1016"/>
      <c r="BW17" s="1016"/>
      <c r="BX17" s="1016"/>
      <c r="BY17" s="1016"/>
      <c r="BZ17" s="1016"/>
      <c r="CA17" s="1016"/>
      <c r="CB17" s="1016"/>
      <c r="CC17" s="1016"/>
      <c r="CD17" s="1016"/>
      <c r="CE17" s="1016"/>
      <c r="CF17" s="1016"/>
      <c r="CG17" s="1017"/>
      <c r="CH17" s="996"/>
      <c r="CI17" s="997"/>
      <c r="CJ17" s="997"/>
      <c r="CK17" s="997"/>
      <c r="CL17" s="998"/>
      <c r="CM17" s="996"/>
      <c r="CN17" s="997"/>
      <c r="CO17" s="997"/>
      <c r="CP17" s="997"/>
      <c r="CQ17" s="998"/>
      <c r="CR17" s="996"/>
      <c r="CS17" s="997"/>
      <c r="CT17" s="997"/>
      <c r="CU17" s="997"/>
      <c r="CV17" s="998"/>
      <c r="CW17" s="996"/>
      <c r="CX17" s="997"/>
      <c r="CY17" s="997"/>
      <c r="CZ17" s="997"/>
      <c r="DA17" s="998"/>
      <c r="DB17" s="996"/>
      <c r="DC17" s="997"/>
      <c r="DD17" s="997"/>
      <c r="DE17" s="997"/>
      <c r="DF17" s="998"/>
      <c r="DG17" s="996"/>
      <c r="DH17" s="997"/>
      <c r="DI17" s="997"/>
      <c r="DJ17" s="997"/>
      <c r="DK17" s="998"/>
      <c r="DL17" s="996"/>
      <c r="DM17" s="997"/>
      <c r="DN17" s="997"/>
      <c r="DO17" s="997"/>
      <c r="DP17" s="998"/>
      <c r="DQ17" s="996"/>
      <c r="DR17" s="997"/>
      <c r="DS17" s="997"/>
      <c r="DT17" s="997"/>
      <c r="DU17" s="998"/>
      <c r="DV17" s="999"/>
      <c r="DW17" s="1000"/>
      <c r="DX17" s="1000"/>
      <c r="DY17" s="1000"/>
      <c r="DZ17" s="1001"/>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5"/>
      <c r="BT18" s="1016"/>
      <c r="BU18" s="1016"/>
      <c r="BV18" s="1016"/>
      <c r="BW18" s="1016"/>
      <c r="BX18" s="1016"/>
      <c r="BY18" s="1016"/>
      <c r="BZ18" s="1016"/>
      <c r="CA18" s="1016"/>
      <c r="CB18" s="1016"/>
      <c r="CC18" s="1016"/>
      <c r="CD18" s="1016"/>
      <c r="CE18" s="1016"/>
      <c r="CF18" s="1016"/>
      <c r="CG18" s="1017"/>
      <c r="CH18" s="996"/>
      <c r="CI18" s="997"/>
      <c r="CJ18" s="997"/>
      <c r="CK18" s="997"/>
      <c r="CL18" s="998"/>
      <c r="CM18" s="996"/>
      <c r="CN18" s="997"/>
      <c r="CO18" s="997"/>
      <c r="CP18" s="997"/>
      <c r="CQ18" s="998"/>
      <c r="CR18" s="996"/>
      <c r="CS18" s="997"/>
      <c r="CT18" s="997"/>
      <c r="CU18" s="997"/>
      <c r="CV18" s="998"/>
      <c r="CW18" s="996"/>
      <c r="CX18" s="997"/>
      <c r="CY18" s="997"/>
      <c r="CZ18" s="997"/>
      <c r="DA18" s="998"/>
      <c r="DB18" s="996"/>
      <c r="DC18" s="997"/>
      <c r="DD18" s="997"/>
      <c r="DE18" s="997"/>
      <c r="DF18" s="998"/>
      <c r="DG18" s="996"/>
      <c r="DH18" s="997"/>
      <c r="DI18" s="997"/>
      <c r="DJ18" s="997"/>
      <c r="DK18" s="998"/>
      <c r="DL18" s="996"/>
      <c r="DM18" s="997"/>
      <c r="DN18" s="997"/>
      <c r="DO18" s="997"/>
      <c r="DP18" s="998"/>
      <c r="DQ18" s="996"/>
      <c r="DR18" s="997"/>
      <c r="DS18" s="997"/>
      <c r="DT18" s="997"/>
      <c r="DU18" s="998"/>
      <c r="DV18" s="999"/>
      <c r="DW18" s="1000"/>
      <c r="DX18" s="1000"/>
      <c r="DY18" s="1000"/>
      <c r="DZ18" s="1001"/>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5"/>
      <c r="BT19" s="1016"/>
      <c r="BU19" s="1016"/>
      <c r="BV19" s="1016"/>
      <c r="BW19" s="1016"/>
      <c r="BX19" s="1016"/>
      <c r="BY19" s="1016"/>
      <c r="BZ19" s="1016"/>
      <c r="CA19" s="1016"/>
      <c r="CB19" s="1016"/>
      <c r="CC19" s="1016"/>
      <c r="CD19" s="1016"/>
      <c r="CE19" s="1016"/>
      <c r="CF19" s="1016"/>
      <c r="CG19" s="1017"/>
      <c r="CH19" s="996"/>
      <c r="CI19" s="997"/>
      <c r="CJ19" s="997"/>
      <c r="CK19" s="997"/>
      <c r="CL19" s="998"/>
      <c r="CM19" s="996"/>
      <c r="CN19" s="997"/>
      <c r="CO19" s="997"/>
      <c r="CP19" s="997"/>
      <c r="CQ19" s="998"/>
      <c r="CR19" s="996"/>
      <c r="CS19" s="997"/>
      <c r="CT19" s="997"/>
      <c r="CU19" s="997"/>
      <c r="CV19" s="998"/>
      <c r="CW19" s="996"/>
      <c r="CX19" s="997"/>
      <c r="CY19" s="997"/>
      <c r="CZ19" s="997"/>
      <c r="DA19" s="998"/>
      <c r="DB19" s="996"/>
      <c r="DC19" s="997"/>
      <c r="DD19" s="997"/>
      <c r="DE19" s="997"/>
      <c r="DF19" s="998"/>
      <c r="DG19" s="996"/>
      <c r="DH19" s="997"/>
      <c r="DI19" s="997"/>
      <c r="DJ19" s="997"/>
      <c r="DK19" s="998"/>
      <c r="DL19" s="996"/>
      <c r="DM19" s="997"/>
      <c r="DN19" s="997"/>
      <c r="DO19" s="997"/>
      <c r="DP19" s="998"/>
      <c r="DQ19" s="996"/>
      <c r="DR19" s="997"/>
      <c r="DS19" s="997"/>
      <c r="DT19" s="997"/>
      <c r="DU19" s="998"/>
      <c r="DV19" s="999"/>
      <c r="DW19" s="1000"/>
      <c r="DX19" s="1000"/>
      <c r="DY19" s="1000"/>
      <c r="DZ19" s="1001"/>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5"/>
      <c r="BT20" s="1016"/>
      <c r="BU20" s="1016"/>
      <c r="BV20" s="1016"/>
      <c r="BW20" s="1016"/>
      <c r="BX20" s="1016"/>
      <c r="BY20" s="1016"/>
      <c r="BZ20" s="1016"/>
      <c r="CA20" s="1016"/>
      <c r="CB20" s="1016"/>
      <c r="CC20" s="1016"/>
      <c r="CD20" s="1016"/>
      <c r="CE20" s="1016"/>
      <c r="CF20" s="1016"/>
      <c r="CG20" s="1017"/>
      <c r="CH20" s="996"/>
      <c r="CI20" s="997"/>
      <c r="CJ20" s="997"/>
      <c r="CK20" s="997"/>
      <c r="CL20" s="998"/>
      <c r="CM20" s="996"/>
      <c r="CN20" s="997"/>
      <c r="CO20" s="997"/>
      <c r="CP20" s="997"/>
      <c r="CQ20" s="998"/>
      <c r="CR20" s="996"/>
      <c r="CS20" s="997"/>
      <c r="CT20" s="997"/>
      <c r="CU20" s="997"/>
      <c r="CV20" s="998"/>
      <c r="CW20" s="996"/>
      <c r="CX20" s="997"/>
      <c r="CY20" s="997"/>
      <c r="CZ20" s="997"/>
      <c r="DA20" s="998"/>
      <c r="DB20" s="996"/>
      <c r="DC20" s="997"/>
      <c r="DD20" s="997"/>
      <c r="DE20" s="997"/>
      <c r="DF20" s="998"/>
      <c r="DG20" s="996"/>
      <c r="DH20" s="997"/>
      <c r="DI20" s="997"/>
      <c r="DJ20" s="997"/>
      <c r="DK20" s="998"/>
      <c r="DL20" s="996"/>
      <c r="DM20" s="997"/>
      <c r="DN20" s="997"/>
      <c r="DO20" s="997"/>
      <c r="DP20" s="998"/>
      <c r="DQ20" s="996"/>
      <c r="DR20" s="997"/>
      <c r="DS20" s="997"/>
      <c r="DT20" s="997"/>
      <c r="DU20" s="998"/>
      <c r="DV20" s="999"/>
      <c r="DW20" s="1000"/>
      <c r="DX20" s="1000"/>
      <c r="DY20" s="1000"/>
      <c r="DZ20" s="1001"/>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5"/>
      <c r="BT21" s="1016"/>
      <c r="BU21" s="1016"/>
      <c r="BV21" s="1016"/>
      <c r="BW21" s="1016"/>
      <c r="BX21" s="1016"/>
      <c r="BY21" s="1016"/>
      <c r="BZ21" s="1016"/>
      <c r="CA21" s="1016"/>
      <c r="CB21" s="1016"/>
      <c r="CC21" s="1016"/>
      <c r="CD21" s="1016"/>
      <c r="CE21" s="1016"/>
      <c r="CF21" s="1016"/>
      <c r="CG21" s="1017"/>
      <c r="CH21" s="996"/>
      <c r="CI21" s="997"/>
      <c r="CJ21" s="997"/>
      <c r="CK21" s="997"/>
      <c r="CL21" s="998"/>
      <c r="CM21" s="996"/>
      <c r="CN21" s="997"/>
      <c r="CO21" s="997"/>
      <c r="CP21" s="997"/>
      <c r="CQ21" s="998"/>
      <c r="CR21" s="996"/>
      <c r="CS21" s="997"/>
      <c r="CT21" s="997"/>
      <c r="CU21" s="997"/>
      <c r="CV21" s="998"/>
      <c r="CW21" s="996"/>
      <c r="CX21" s="997"/>
      <c r="CY21" s="997"/>
      <c r="CZ21" s="997"/>
      <c r="DA21" s="998"/>
      <c r="DB21" s="996"/>
      <c r="DC21" s="997"/>
      <c r="DD21" s="997"/>
      <c r="DE21" s="997"/>
      <c r="DF21" s="998"/>
      <c r="DG21" s="996"/>
      <c r="DH21" s="997"/>
      <c r="DI21" s="997"/>
      <c r="DJ21" s="997"/>
      <c r="DK21" s="998"/>
      <c r="DL21" s="996"/>
      <c r="DM21" s="997"/>
      <c r="DN21" s="997"/>
      <c r="DO21" s="997"/>
      <c r="DP21" s="998"/>
      <c r="DQ21" s="996"/>
      <c r="DR21" s="997"/>
      <c r="DS21" s="997"/>
      <c r="DT21" s="997"/>
      <c r="DU21" s="998"/>
      <c r="DV21" s="999"/>
      <c r="DW21" s="1000"/>
      <c r="DX21" s="1000"/>
      <c r="DY21" s="1000"/>
      <c r="DZ21" s="1001"/>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373</v>
      </c>
      <c r="BA22" s="1028"/>
      <c r="BB22" s="1028"/>
      <c r="BC22" s="1028"/>
      <c r="BD22" s="1029"/>
      <c r="BE22" s="206"/>
      <c r="BF22" s="206"/>
      <c r="BG22" s="206"/>
      <c r="BH22" s="206"/>
      <c r="BI22" s="206"/>
      <c r="BJ22" s="206"/>
      <c r="BK22" s="206"/>
      <c r="BL22" s="206"/>
      <c r="BM22" s="206"/>
      <c r="BN22" s="206"/>
      <c r="BO22" s="206"/>
      <c r="BP22" s="206"/>
      <c r="BQ22" s="215">
        <v>16</v>
      </c>
      <c r="BR22" s="216"/>
      <c r="BS22" s="1015"/>
      <c r="BT22" s="1016"/>
      <c r="BU22" s="1016"/>
      <c r="BV22" s="1016"/>
      <c r="BW22" s="1016"/>
      <c r="BX22" s="1016"/>
      <c r="BY22" s="1016"/>
      <c r="BZ22" s="1016"/>
      <c r="CA22" s="1016"/>
      <c r="CB22" s="1016"/>
      <c r="CC22" s="1016"/>
      <c r="CD22" s="1016"/>
      <c r="CE22" s="1016"/>
      <c r="CF22" s="1016"/>
      <c r="CG22" s="1017"/>
      <c r="CH22" s="996"/>
      <c r="CI22" s="997"/>
      <c r="CJ22" s="997"/>
      <c r="CK22" s="997"/>
      <c r="CL22" s="998"/>
      <c r="CM22" s="996"/>
      <c r="CN22" s="997"/>
      <c r="CO22" s="997"/>
      <c r="CP22" s="997"/>
      <c r="CQ22" s="998"/>
      <c r="CR22" s="996"/>
      <c r="CS22" s="997"/>
      <c r="CT22" s="997"/>
      <c r="CU22" s="997"/>
      <c r="CV22" s="998"/>
      <c r="CW22" s="996"/>
      <c r="CX22" s="997"/>
      <c r="CY22" s="997"/>
      <c r="CZ22" s="997"/>
      <c r="DA22" s="998"/>
      <c r="DB22" s="996"/>
      <c r="DC22" s="997"/>
      <c r="DD22" s="997"/>
      <c r="DE22" s="997"/>
      <c r="DF22" s="998"/>
      <c r="DG22" s="996"/>
      <c r="DH22" s="997"/>
      <c r="DI22" s="997"/>
      <c r="DJ22" s="997"/>
      <c r="DK22" s="998"/>
      <c r="DL22" s="996"/>
      <c r="DM22" s="997"/>
      <c r="DN22" s="997"/>
      <c r="DO22" s="997"/>
      <c r="DP22" s="998"/>
      <c r="DQ22" s="996"/>
      <c r="DR22" s="997"/>
      <c r="DS22" s="997"/>
      <c r="DT22" s="997"/>
      <c r="DU22" s="998"/>
      <c r="DV22" s="999"/>
      <c r="DW22" s="1000"/>
      <c r="DX22" s="1000"/>
      <c r="DY22" s="1000"/>
      <c r="DZ22" s="1001"/>
      <c r="EA22" s="207"/>
    </row>
    <row r="23" spans="1:131" s="208" customFormat="1" ht="26.25" customHeight="1" thickBot="1">
      <c r="A23" s="217" t="s">
        <v>374</v>
      </c>
      <c r="B23" s="943" t="s">
        <v>375</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755</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5"/>
      <c r="BT23" s="1016"/>
      <c r="BU23" s="1016"/>
      <c r="BV23" s="1016"/>
      <c r="BW23" s="1016"/>
      <c r="BX23" s="1016"/>
      <c r="BY23" s="1016"/>
      <c r="BZ23" s="1016"/>
      <c r="CA23" s="1016"/>
      <c r="CB23" s="1016"/>
      <c r="CC23" s="1016"/>
      <c r="CD23" s="1016"/>
      <c r="CE23" s="1016"/>
      <c r="CF23" s="1016"/>
      <c r="CG23" s="1017"/>
      <c r="CH23" s="996"/>
      <c r="CI23" s="997"/>
      <c r="CJ23" s="997"/>
      <c r="CK23" s="997"/>
      <c r="CL23" s="998"/>
      <c r="CM23" s="996"/>
      <c r="CN23" s="997"/>
      <c r="CO23" s="997"/>
      <c r="CP23" s="997"/>
      <c r="CQ23" s="998"/>
      <c r="CR23" s="996"/>
      <c r="CS23" s="997"/>
      <c r="CT23" s="997"/>
      <c r="CU23" s="997"/>
      <c r="CV23" s="998"/>
      <c r="CW23" s="996"/>
      <c r="CX23" s="997"/>
      <c r="CY23" s="997"/>
      <c r="CZ23" s="997"/>
      <c r="DA23" s="998"/>
      <c r="DB23" s="996"/>
      <c r="DC23" s="997"/>
      <c r="DD23" s="997"/>
      <c r="DE23" s="997"/>
      <c r="DF23" s="998"/>
      <c r="DG23" s="996"/>
      <c r="DH23" s="997"/>
      <c r="DI23" s="997"/>
      <c r="DJ23" s="997"/>
      <c r="DK23" s="998"/>
      <c r="DL23" s="996"/>
      <c r="DM23" s="997"/>
      <c r="DN23" s="997"/>
      <c r="DO23" s="997"/>
      <c r="DP23" s="998"/>
      <c r="DQ23" s="996"/>
      <c r="DR23" s="997"/>
      <c r="DS23" s="997"/>
      <c r="DT23" s="997"/>
      <c r="DU23" s="998"/>
      <c r="DV23" s="999"/>
      <c r="DW23" s="1000"/>
      <c r="DX23" s="1000"/>
      <c r="DY23" s="1000"/>
      <c r="DZ23" s="1001"/>
      <c r="EA23" s="207"/>
    </row>
    <row r="24" spans="1:131" s="208" customFormat="1" ht="26.25" customHeight="1">
      <c r="A24" s="1063" t="s">
        <v>376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5"/>
      <c r="BT24" s="1016"/>
      <c r="BU24" s="1016"/>
      <c r="BV24" s="1016"/>
      <c r="BW24" s="1016"/>
      <c r="BX24" s="1016"/>
      <c r="BY24" s="1016"/>
      <c r="BZ24" s="1016"/>
      <c r="CA24" s="1016"/>
      <c r="CB24" s="1016"/>
      <c r="CC24" s="1016"/>
      <c r="CD24" s="1016"/>
      <c r="CE24" s="1016"/>
      <c r="CF24" s="1016"/>
      <c r="CG24" s="1017"/>
      <c r="CH24" s="996"/>
      <c r="CI24" s="997"/>
      <c r="CJ24" s="997"/>
      <c r="CK24" s="997"/>
      <c r="CL24" s="998"/>
      <c r="CM24" s="996"/>
      <c r="CN24" s="997"/>
      <c r="CO24" s="997"/>
      <c r="CP24" s="997"/>
      <c r="CQ24" s="998"/>
      <c r="CR24" s="996"/>
      <c r="CS24" s="997"/>
      <c r="CT24" s="997"/>
      <c r="CU24" s="997"/>
      <c r="CV24" s="998"/>
      <c r="CW24" s="996"/>
      <c r="CX24" s="997"/>
      <c r="CY24" s="997"/>
      <c r="CZ24" s="997"/>
      <c r="DA24" s="998"/>
      <c r="DB24" s="996"/>
      <c r="DC24" s="997"/>
      <c r="DD24" s="997"/>
      <c r="DE24" s="997"/>
      <c r="DF24" s="998"/>
      <c r="DG24" s="996"/>
      <c r="DH24" s="997"/>
      <c r="DI24" s="997"/>
      <c r="DJ24" s="997"/>
      <c r="DK24" s="998"/>
      <c r="DL24" s="996"/>
      <c r="DM24" s="997"/>
      <c r="DN24" s="997"/>
      <c r="DO24" s="997"/>
      <c r="DP24" s="998"/>
      <c r="DQ24" s="996"/>
      <c r="DR24" s="997"/>
      <c r="DS24" s="997"/>
      <c r="DT24" s="997"/>
      <c r="DU24" s="998"/>
      <c r="DV24" s="999"/>
      <c r="DW24" s="1000"/>
      <c r="DX24" s="1000"/>
      <c r="DY24" s="1000"/>
      <c r="DZ24" s="1001"/>
      <c r="EA24" s="207"/>
    </row>
    <row r="25" spans="1:131" s="200" customFormat="1" ht="26.25" customHeight="1" thickBot="1">
      <c r="A25" s="1062" t="s">
        <v>377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5"/>
      <c r="BT25" s="1016"/>
      <c r="BU25" s="1016"/>
      <c r="BV25" s="1016"/>
      <c r="BW25" s="1016"/>
      <c r="BX25" s="1016"/>
      <c r="BY25" s="1016"/>
      <c r="BZ25" s="1016"/>
      <c r="CA25" s="1016"/>
      <c r="CB25" s="1016"/>
      <c r="CC25" s="1016"/>
      <c r="CD25" s="1016"/>
      <c r="CE25" s="1016"/>
      <c r="CF25" s="1016"/>
      <c r="CG25" s="1017"/>
      <c r="CH25" s="996"/>
      <c r="CI25" s="997"/>
      <c r="CJ25" s="997"/>
      <c r="CK25" s="997"/>
      <c r="CL25" s="998"/>
      <c r="CM25" s="996"/>
      <c r="CN25" s="997"/>
      <c r="CO25" s="997"/>
      <c r="CP25" s="997"/>
      <c r="CQ25" s="998"/>
      <c r="CR25" s="996"/>
      <c r="CS25" s="997"/>
      <c r="CT25" s="997"/>
      <c r="CU25" s="997"/>
      <c r="CV25" s="998"/>
      <c r="CW25" s="996"/>
      <c r="CX25" s="997"/>
      <c r="CY25" s="997"/>
      <c r="CZ25" s="997"/>
      <c r="DA25" s="998"/>
      <c r="DB25" s="996"/>
      <c r="DC25" s="997"/>
      <c r="DD25" s="997"/>
      <c r="DE25" s="997"/>
      <c r="DF25" s="998"/>
      <c r="DG25" s="996"/>
      <c r="DH25" s="997"/>
      <c r="DI25" s="997"/>
      <c r="DJ25" s="997"/>
      <c r="DK25" s="998"/>
      <c r="DL25" s="996"/>
      <c r="DM25" s="997"/>
      <c r="DN25" s="997"/>
      <c r="DO25" s="997"/>
      <c r="DP25" s="998"/>
      <c r="DQ25" s="996"/>
      <c r="DR25" s="997"/>
      <c r="DS25" s="997"/>
      <c r="DT25" s="997"/>
      <c r="DU25" s="998"/>
      <c r="DV25" s="999"/>
      <c r="DW25" s="1000"/>
      <c r="DX25" s="1000"/>
      <c r="DY25" s="1000"/>
      <c r="DZ25" s="1001"/>
      <c r="EA25" s="199"/>
    </row>
    <row r="26" spans="1:131" s="200" customFormat="1" ht="26.25" customHeight="1">
      <c r="A26" s="1002" t="s">
        <v>349</v>
      </c>
      <c r="B26" s="1003"/>
      <c r="C26" s="1003"/>
      <c r="D26" s="1003"/>
      <c r="E26" s="1003"/>
      <c r="F26" s="1003"/>
      <c r="G26" s="1003"/>
      <c r="H26" s="1003"/>
      <c r="I26" s="1003"/>
      <c r="J26" s="1003"/>
      <c r="K26" s="1003"/>
      <c r="L26" s="1003"/>
      <c r="M26" s="1003"/>
      <c r="N26" s="1003"/>
      <c r="O26" s="1003"/>
      <c r="P26" s="1004"/>
      <c r="Q26" s="988" t="s">
        <v>378</v>
      </c>
      <c r="R26" s="989"/>
      <c r="S26" s="989"/>
      <c r="T26" s="989"/>
      <c r="U26" s="990"/>
      <c r="V26" s="988" t="s">
        <v>379</v>
      </c>
      <c r="W26" s="989"/>
      <c r="X26" s="989"/>
      <c r="Y26" s="989"/>
      <c r="Z26" s="990"/>
      <c r="AA26" s="988" t="s">
        <v>380</v>
      </c>
      <c r="AB26" s="989"/>
      <c r="AC26" s="989"/>
      <c r="AD26" s="989"/>
      <c r="AE26" s="989"/>
      <c r="AF26" s="1058" t="s">
        <v>381</v>
      </c>
      <c r="AG26" s="1009"/>
      <c r="AH26" s="1009"/>
      <c r="AI26" s="1009"/>
      <c r="AJ26" s="1059"/>
      <c r="AK26" s="989" t="s">
        <v>382</v>
      </c>
      <c r="AL26" s="989"/>
      <c r="AM26" s="989"/>
      <c r="AN26" s="989"/>
      <c r="AO26" s="990"/>
      <c r="AP26" s="988" t="s">
        <v>383</v>
      </c>
      <c r="AQ26" s="989"/>
      <c r="AR26" s="989"/>
      <c r="AS26" s="989"/>
      <c r="AT26" s="990"/>
      <c r="AU26" s="988" t="s">
        <v>384</v>
      </c>
      <c r="AV26" s="989"/>
      <c r="AW26" s="989"/>
      <c r="AX26" s="989"/>
      <c r="AY26" s="990"/>
      <c r="AZ26" s="988" t="s">
        <v>385</v>
      </c>
      <c r="BA26" s="989"/>
      <c r="BB26" s="989"/>
      <c r="BC26" s="989"/>
      <c r="BD26" s="990"/>
      <c r="BE26" s="988" t="s">
        <v>356</v>
      </c>
      <c r="BF26" s="989"/>
      <c r="BG26" s="989"/>
      <c r="BH26" s="989"/>
      <c r="BI26" s="994"/>
      <c r="BJ26" s="205"/>
      <c r="BK26" s="205"/>
      <c r="BL26" s="205"/>
      <c r="BM26" s="205"/>
      <c r="BN26" s="205"/>
      <c r="BO26" s="218"/>
      <c r="BP26" s="218"/>
      <c r="BQ26" s="215">
        <v>20</v>
      </c>
      <c r="BR26" s="216"/>
      <c r="BS26" s="1015"/>
      <c r="BT26" s="1016"/>
      <c r="BU26" s="1016"/>
      <c r="BV26" s="1016"/>
      <c r="BW26" s="1016"/>
      <c r="BX26" s="1016"/>
      <c r="BY26" s="1016"/>
      <c r="BZ26" s="1016"/>
      <c r="CA26" s="1016"/>
      <c r="CB26" s="1016"/>
      <c r="CC26" s="1016"/>
      <c r="CD26" s="1016"/>
      <c r="CE26" s="1016"/>
      <c r="CF26" s="1016"/>
      <c r="CG26" s="1017"/>
      <c r="CH26" s="996"/>
      <c r="CI26" s="997"/>
      <c r="CJ26" s="997"/>
      <c r="CK26" s="997"/>
      <c r="CL26" s="998"/>
      <c r="CM26" s="996"/>
      <c r="CN26" s="997"/>
      <c r="CO26" s="997"/>
      <c r="CP26" s="997"/>
      <c r="CQ26" s="998"/>
      <c r="CR26" s="996"/>
      <c r="CS26" s="997"/>
      <c r="CT26" s="997"/>
      <c r="CU26" s="997"/>
      <c r="CV26" s="998"/>
      <c r="CW26" s="996"/>
      <c r="CX26" s="997"/>
      <c r="CY26" s="997"/>
      <c r="CZ26" s="997"/>
      <c r="DA26" s="998"/>
      <c r="DB26" s="996"/>
      <c r="DC26" s="997"/>
      <c r="DD26" s="997"/>
      <c r="DE26" s="997"/>
      <c r="DF26" s="998"/>
      <c r="DG26" s="996"/>
      <c r="DH26" s="997"/>
      <c r="DI26" s="997"/>
      <c r="DJ26" s="997"/>
      <c r="DK26" s="998"/>
      <c r="DL26" s="996"/>
      <c r="DM26" s="997"/>
      <c r="DN26" s="997"/>
      <c r="DO26" s="997"/>
      <c r="DP26" s="998"/>
      <c r="DQ26" s="996"/>
      <c r="DR26" s="997"/>
      <c r="DS26" s="997"/>
      <c r="DT26" s="997"/>
      <c r="DU26" s="998"/>
      <c r="DV26" s="999"/>
      <c r="DW26" s="1000"/>
      <c r="DX26" s="1000"/>
      <c r="DY26" s="1000"/>
      <c r="DZ26" s="1001"/>
      <c r="EA26" s="199"/>
    </row>
    <row r="27" spans="1:131" s="200" customFormat="1" ht="26.25" customHeight="1" thickBot="1">
      <c r="A27" s="1005"/>
      <c r="B27" s="1006"/>
      <c r="C27" s="1006"/>
      <c r="D27" s="1006"/>
      <c r="E27" s="1006"/>
      <c r="F27" s="1006"/>
      <c r="G27" s="1006"/>
      <c r="H27" s="1006"/>
      <c r="I27" s="1006"/>
      <c r="J27" s="1006"/>
      <c r="K27" s="1006"/>
      <c r="L27" s="1006"/>
      <c r="M27" s="1006"/>
      <c r="N27" s="1006"/>
      <c r="O27" s="1006"/>
      <c r="P27" s="1007"/>
      <c r="Q27" s="991"/>
      <c r="R27" s="992"/>
      <c r="S27" s="992"/>
      <c r="T27" s="992"/>
      <c r="U27" s="993"/>
      <c r="V27" s="991"/>
      <c r="W27" s="992"/>
      <c r="X27" s="992"/>
      <c r="Y27" s="992"/>
      <c r="Z27" s="993"/>
      <c r="AA27" s="991"/>
      <c r="AB27" s="992"/>
      <c r="AC27" s="992"/>
      <c r="AD27" s="992"/>
      <c r="AE27" s="992"/>
      <c r="AF27" s="1060"/>
      <c r="AG27" s="1012"/>
      <c r="AH27" s="1012"/>
      <c r="AI27" s="1012"/>
      <c r="AJ27" s="1061"/>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995"/>
      <c r="BJ27" s="205"/>
      <c r="BK27" s="205"/>
      <c r="BL27" s="205"/>
      <c r="BM27" s="205"/>
      <c r="BN27" s="205"/>
      <c r="BO27" s="218"/>
      <c r="BP27" s="218"/>
      <c r="BQ27" s="215">
        <v>21</v>
      </c>
      <c r="BR27" s="216"/>
      <c r="BS27" s="1015"/>
      <c r="BT27" s="1016"/>
      <c r="BU27" s="1016"/>
      <c r="BV27" s="1016"/>
      <c r="BW27" s="1016"/>
      <c r="BX27" s="1016"/>
      <c r="BY27" s="1016"/>
      <c r="BZ27" s="1016"/>
      <c r="CA27" s="1016"/>
      <c r="CB27" s="1016"/>
      <c r="CC27" s="1016"/>
      <c r="CD27" s="1016"/>
      <c r="CE27" s="1016"/>
      <c r="CF27" s="1016"/>
      <c r="CG27" s="1017"/>
      <c r="CH27" s="996"/>
      <c r="CI27" s="997"/>
      <c r="CJ27" s="997"/>
      <c r="CK27" s="997"/>
      <c r="CL27" s="998"/>
      <c r="CM27" s="996"/>
      <c r="CN27" s="997"/>
      <c r="CO27" s="997"/>
      <c r="CP27" s="997"/>
      <c r="CQ27" s="998"/>
      <c r="CR27" s="996"/>
      <c r="CS27" s="997"/>
      <c r="CT27" s="997"/>
      <c r="CU27" s="997"/>
      <c r="CV27" s="998"/>
      <c r="CW27" s="996"/>
      <c r="CX27" s="997"/>
      <c r="CY27" s="997"/>
      <c r="CZ27" s="997"/>
      <c r="DA27" s="998"/>
      <c r="DB27" s="996"/>
      <c r="DC27" s="997"/>
      <c r="DD27" s="997"/>
      <c r="DE27" s="997"/>
      <c r="DF27" s="998"/>
      <c r="DG27" s="996"/>
      <c r="DH27" s="997"/>
      <c r="DI27" s="997"/>
      <c r="DJ27" s="997"/>
      <c r="DK27" s="998"/>
      <c r="DL27" s="996"/>
      <c r="DM27" s="997"/>
      <c r="DN27" s="997"/>
      <c r="DO27" s="997"/>
      <c r="DP27" s="998"/>
      <c r="DQ27" s="996"/>
      <c r="DR27" s="997"/>
      <c r="DS27" s="997"/>
      <c r="DT27" s="997"/>
      <c r="DU27" s="998"/>
      <c r="DV27" s="999"/>
      <c r="DW27" s="1000"/>
      <c r="DX27" s="1000"/>
      <c r="DY27" s="1000"/>
      <c r="DZ27" s="1001"/>
      <c r="EA27" s="199"/>
    </row>
    <row r="28" spans="1:131" s="200" customFormat="1" ht="26.25" customHeight="1" thickTop="1">
      <c r="A28" s="219">
        <v>1</v>
      </c>
      <c r="B28" s="1049" t="s">
        <v>386</v>
      </c>
      <c r="C28" s="1050"/>
      <c r="D28" s="1050"/>
      <c r="E28" s="1050"/>
      <c r="F28" s="1050"/>
      <c r="G28" s="1050"/>
      <c r="H28" s="1050"/>
      <c r="I28" s="1050"/>
      <c r="J28" s="1050"/>
      <c r="K28" s="1050"/>
      <c r="L28" s="1050"/>
      <c r="M28" s="1050"/>
      <c r="N28" s="1050"/>
      <c r="O28" s="1050"/>
      <c r="P28" s="1051"/>
      <c r="Q28" s="1052"/>
      <c r="R28" s="1053"/>
      <c r="S28" s="1053"/>
      <c r="T28" s="1053"/>
      <c r="U28" s="1053"/>
      <c r="V28" s="1053"/>
      <c r="W28" s="1053"/>
      <c r="X28" s="1053"/>
      <c r="Y28" s="1053"/>
      <c r="Z28" s="1053"/>
      <c r="AA28" s="1053"/>
      <c r="AB28" s="1053"/>
      <c r="AC28" s="1053"/>
      <c r="AD28" s="1053"/>
      <c r="AE28" s="1054"/>
      <c r="AF28" s="1055">
        <v>107</v>
      </c>
      <c r="AG28" s="1053"/>
      <c r="AH28" s="1053"/>
      <c r="AI28" s="1053"/>
      <c r="AJ28" s="1056"/>
      <c r="AK28" s="1057"/>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5"/>
      <c r="BT28" s="1016"/>
      <c r="BU28" s="1016"/>
      <c r="BV28" s="1016"/>
      <c r="BW28" s="1016"/>
      <c r="BX28" s="1016"/>
      <c r="BY28" s="1016"/>
      <c r="BZ28" s="1016"/>
      <c r="CA28" s="1016"/>
      <c r="CB28" s="1016"/>
      <c r="CC28" s="1016"/>
      <c r="CD28" s="1016"/>
      <c r="CE28" s="1016"/>
      <c r="CF28" s="1016"/>
      <c r="CG28" s="1017"/>
      <c r="CH28" s="996"/>
      <c r="CI28" s="997"/>
      <c r="CJ28" s="997"/>
      <c r="CK28" s="997"/>
      <c r="CL28" s="998"/>
      <c r="CM28" s="996"/>
      <c r="CN28" s="997"/>
      <c r="CO28" s="997"/>
      <c r="CP28" s="997"/>
      <c r="CQ28" s="998"/>
      <c r="CR28" s="996"/>
      <c r="CS28" s="997"/>
      <c r="CT28" s="997"/>
      <c r="CU28" s="997"/>
      <c r="CV28" s="998"/>
      <c r="CW28" s="996"/>
      <c r="CX28" s="997"/>
      <c r="CY28" s="997"/>
      <c r="CZ28" s="997"/>
      <c r="DA28" s="998"/>
      <c r="DB28" s="996"/>
      <c r="DC28" s="997"/>
      <c r="DD28" s="997"/>
      <c r="DE28" s="997"/>
      <c r="DF28" s="998"/>
      <c r="DG28" s="996"/>
      <c r="DH28" s="997"/>
      <c r="DI28" s="997"/>
      <c r="DJ28" s="997"/>
      <c r="DK28" s="998"/>
      <c r="DL28" s="996"/>
      <c r="DM28" s="997"/>
      <c r="DN28" s="997"/>
      <c r="DO28" s="997"/>
      <c r="DP28" s="998"/>
      <c r="DQ28" s="996"/>
      <c r="DR28" s="997"/>
      <c r="DS28" s="997"/>
      <c r="DT28" s="997"/>
      <c r="DU28" s="998"/>
      <c r="DV28" s="999"/>
      <c r="DW28" s="1000"/>
      <c r="DX28" s="1000"/>
      <c r="DY28" s="1000"/>
      <c r="DZ28" s="1001"/>
      <c r="EA28" s="199"/>
    </row>
    <row r="29" spans="1:131" s="200" customFormat="1" ht="26.25" customHeight="1">
      <c r="A29" s="219">
        <v>2</v>
      </c>
      <c r="B29" s="1030" t="s">
        <v>387</v>
      </c>
      <c r="C29" s="1031"/>
      <c r="D29" s="1031"/>
      <c r="E29" s="1031"/>
      <c r="F29" s="1031"/>
      <c r="G29" s="1031"/>
      <c r="H29" s="1031"/>
      <c r="I29" s="1031"/>
      <c r="J29" s="1031"/>
      <c r="K29" s="1031"/>
      <c r="L29" s="1031"/>
      <c r="M29" s="1031"/>
      <c r="N29" s="1031"/>
      <c r="O29" s="1031"/>
      <c r="P29" s="1032"/>
      <c r="Q29" s="1042"/>
      <c r="R29" s="1043"/>
      <c r="S29" s="1043"/>
      <c r="T29" s="1043"/>
      <c r="U29" s="1043"/>
      <c r="V29" s="1043"/>
      <c r="W29" s="1043"/>
      <c r="X29" s="1043"/>
      <c r="Y29" s="1043"/>
      <c r="Z29" s="1043"/>
      <c r="AA29" s="1043"/>
      <c r="AB29" s="1043"/>
      <c r="AC29" s="1043"/>
      <c r="AD29" s="1043"/>
      <c r="AE29" s="1044"/>
      <c r="AF29" s="1036">
        <v>77</v>
      </c>
      <c r="AG29" s="1037"/>
      <c r="AH29" s="1037"/>
      <c r="AI29" s="1037"/>
      <c r="AJ29" s="1038"/>
      <c r="AK29" s="979"/>
      <c r="AL29" s="970"/>
      <c r="AM29" s="970"/>
      <c r="AN29" s="970"/>
      <c r="AO29" s="970"/>
      <c r="AP29" s="970"/>
      <c r="AQ29" s="970"/>
      <c r="AR29" s="970"/>
      <c r="AS29" s="970"/>
      <c r="AT29" s="970"/>
      <c r="AU29" s="970"/>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5"/>
      <c r="BT29" s="1016"/>
      <c r="BU29" s="1016"/>
      <c r="BV29" s="1016"/>
      <c r="BW29" s="1016"/>
      <c r="BX29" s="1016"/>
      <c r="BY29" s="1016"/>
      <c r="BZ29" s="1016"/>
      <c r="CA29" s="1016"/>
      <c r="CB29" s="1016"/>
      <c r="CC29" s="1016"/>
      <c r="CD29" s="1016"/>
      <c r="CE29" s="1016"/>
      <c r="CF29" s="1016"/>
      <c r="CG29" s="1017"/>
      <c r="CH29" s="996"/>
      <c r="CI29" s="997"/>
      <c r="CJ29" s="997"/>
      <c r="CK29" s="997"/>
      <c r="CL29" s="998"/>
      <c r="CM29" s="996"/>
      <c r="CN29" s="997"/>
      <c r="CO29" s="997"/>
      <c r="CP29" s="997"/>
      <c r="CQ29" s="998"/>
      <c r="CR29" s="996"/>
      <c r="CS29" s="997"/>
      <c r="CT29" s="997"/>
      <c r="CU29" s="997"/>
      <c r="CV29" s="998"/>
      <c r="CW29" s="996"/>
      <c r="CX29" s="997"/>
      <c r="CY29" s="997"/>
      <c r="CZ29" s="997"/>
      <c r="DA29" s="998"/>
      <c r="DB29" s="996"/>
      <c r="DC29" s="997"/>
      <c r="DD29" s="997"/>
      <c r="DE29" s="997"/>
      <c r="DF29" s="998"/>
      <c r="DG29" s="996"/>
      <c r="DH29" s="997"/>
      <c r="DI29" s="997"/>
      <c r="DJ29" s="997"/>
      <c r="DK29" s="998"/>
      <c r="DL29" s="996"/>
      <c r="DM29" s="997"/>
      <c r="DN29" s="997"/>
      <c r="DO29" s="997"/>
      <c r="DP29" s="998"/>
      <c r="DQ29" s="996"/>
      <c r="DR29" s="997"/>
      <c r="DS29" s="997"/>
      <c r="DT29" s="997"/>
      <c r="DU29" s="998"/>
      <c r="DV29" s="999"/>
      <c r="DW29" s="1000"/>
      <c r="DX29" s="1000"/>
      <c r="DY29" s="1000"/>
      <c r="DZ29" s="1001"/>
      <c r="EA29" s="199"/>
    </row>
    <row r="30" spans="1:131" s="200" customFormat="1" ht="26.25" customHeight="1">
      <c r="A30" s="219">
        <v>3</v>
      </c>
      <c r="B30" s="1030" t="s">
        <v>388</v>
      </c>
      <c r="C30" s="1031"/>
      <c r="D30" s="1031"/>
      <c r="E30" s="1031"/>
      <c r="F30" s="1031"/>
      <c r="G30" s="1031"/>
      <c r="H30" s="1031"/>
      <c r="I30" s="1031"/>
      <c r="J30" s="1031"/>
      <c r="K30" s="1031"/>
      <c r="L30" s="1031"/>
      <c r="M30" s="1031"/>
      <c r="N30" s="1031"/>
      <c r="O30" s="1031"/>
      <c r="P30" s="1032"/>
      <c r="Q30" s="1042"/>
      <c r="R30" s="1043"/>
      <c r="S30" s="1043"/>
      <c r="T30" s="1043"/>
      <c r="U30" s="1043"/>
      <c r="V30" s="1043"/>
      <c r="W30" s="1043"/>
      <c r="X30" s="1043"/>
      <c r="Y30" s="1043"/>
      <c r="Z30" s="1043"/>
      <c r="AA30" s="1043"/>
      <c r="AB30" s="1043"/>
      <c r="AC30" s="1043"/>
      <c r="AD30" s="1043"/>
      <c r="AE30" s="1044"/>
      <c r="AF30" s="1036" t="s">
        <v>112</v>
      </c>
      <c r="AG30" s="1037"/>
      <c r="AH30" s="1037"/>
      <c r="AI30" s="1037"/>
      <c r="AJ30" s="1038"/>
      <c r="AK30" s="979"/>
      <c r="AL30" s="970"/>
      <c r="AM30" s="970"/>
      <c r="AN30" s="970"/>
      <c r="AO30" s="970"/>
      <c r="AP30" s="970"/>
      <c r="AQ30" s="970"/>
      <c r="AR30" s="970"/>
      <c r="AS30" s="970"/>
      <c r="AT30" s="970"/>
      <c r="AU30" s="970"/>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5"/>
      <c r="BT30" s="1016"/>
      <c r="BU30" s="1016"/>
      <c r="BV30" s="1016"/>
      <c r="BW30" s="1016"/>
      <c r="BX30" s="1016"/>
      <c r="BY30" s="1016"/>
      <c r="BZ30" s="1016"/>
      <c r="CA30" s="1016"/>
      <c r="CB30" s="1016"/>
      <c r="CC30" s="1016"/>
      <c r="CD30" s="1016"/>
      <c r="CE30" s="1016"/>
      <c r="CF30" s="1016"/>
      <c r="CG30" s="1017"/>
      <c r="CH30" s="996"/>
      <c r="CI30" s="997"/>
      <c r="CJ30" s="997"/>
      <c r="CK30" s="997"/>
      <c r="CL30" s="998"/>
      <c r="CM30" s="996"/>
      <c r="CN30" s="997"/>
      <c r="CO30" s="997"/>
      <c r="CP30" s="997"/>
      <c r="CQ30" s="998"/>
      <c r="CR30" s="996"/>
      <c r="CS30" s="997"/>
      <c r="CT30" s="997"/>
      <c r="CU30" s="997"/>
      <c r="CV30" s="998"/>
      <c r="CW30" s="996"/>
      <c r="CX30" s="997"/>
      <c r="CY30" s="997"/>
      <c r="CZ30" s="997"/>
      <c r="DA30" s="998"/>
      <c r="DB30" s="996"/>
      <c r="DC30" s="997"/>
      <c r="DD30" s="997"/>
      <c r="DE30" s="997"/>
      <c r="DF30" s="998"/>
      <c r="DG30" s="996"/>
      <c r="DH30" s="997"/>
      <c r="DI30" s="997"/>
      <c r="DJ30" s="997"/>
      <c r="DK30" s="998"/>
      <c r="DL30" s="996"/>
      <c r="DM30" s="997"/>
      <c r="DN30" s="997"/>
      <c r="DO30" s="997"/>
      <c r="DP30" s="998"/>
      <c r="DQ30" s="996"/>
      <c r="DR30" s="997"/>
      <c r="DS30" s="997"/>
      <c r="DT30" s="997"/>
      <c r="DU30" s="998"/>
      <c r="DV30" s="999"/>
      <c r="DW30" s="1000"/>
      <c r="DX30" s="1000"/>
      <c r="DY30" s="1000"/>
      <c r="DZ30" s="1001"/>
      <c r="EA30" s="199"/>
    </row>
    <row r="31" spans="1:131" s="200" customFormat="1" ht="26.25" customHeight="1">
      <c r="A31" s="219">
        <v>4</v>
      </c>
      <c r="B31" s="1030" t="s">
        <v>389</v>
      </c>
      <c r="C31" s="1031"/>
      <c r="D31" s="1031"/>
      <c r="E31" s="1031"/>
      <c r="F31" s="1031"/>
      <c r="G31" s="1031"/>
      <c r="H31" s="1031"/>
      <c r="I31" s="1031"/>
      <c r="J31" s="1031"/>
      <c r="K31" s="1031"/>
      <c r="L31" s="1031"/>
      <c r="M31" s="1031"/>
      <c r="N31" s="1031"/>
      <c r="O31" s="1031"/>
      <c r="P31" s="1032"/>
      <c r="Q31" s="1042"/>
      <c r="R31" s="1043"/>
      <c r="S31" s="1043"/>
      <c r="T31" s="1043"/>
      <c r="U31" s="1043"/>
      <c r="V31" s="1043"/>
      <c r="W31" s="1043"/>
      <c r="X31" s="1043"/>
      <c r="Y31" s="1043"/>
      <c r="Z31" s="1043"/>
      <c r="AA31" s="1043"/>
      <c r="AB31" s="1043"/>
      <c r="AC31" s="1043"/>
      <c r="AD31" s="1043"/>
      <c r="AE31" s="1044"/>
      <c r="AF31" s="1036">
        <v>0</v>
      </c>
      <c r="AG31" s="1037"/>
      <c r="AH31" s="1037"/>
      <c r="AI31" s="1037"/>
      <c r="AJ31" s="1038"/>
      <c r="AK31" s="979"/>
      <c r="AL31" s="970"/>
      <c r="AM31" s="970"/>
      <c r="AN31" s="970"/>
      <c r="AO31" s="970"/>
      <c r="AP31" s="970"/>
      <c r="AQ31" s="970"/>
      <c r="AR31" s="970"/>
      <c r="AS31" s="970"/>
      <c r="AT31" s="970"/>
      <c r="AU31" s="970"/>
      <c r="AV31" s="970"/>
      <c r="AW31" s="970"/>
      <c r="AX31" s="970"/>
      <c r="AY31" s="970"/>
      <c r="AZ31" s="1041"/>
      <c r="BA31" s="1041"/>
      <c r="BB31" s="1041"/>
      <c r="BC31" s="1041"/>
      <c r="BD31" s="1041"/>
      <c r="BE31" s="1025"/>
      <c r="BF31" s="1025"/>
      <c r="BG31" s="1025"/>
      <c r="BH31" s="1025"/>
      <c r="BI31" s="1026"/>
      <c r="BJ31" s="205"/>
      <c r="BK31" s="205"/>
      <c r="BL31" s="205"/>
      <c r="BM31" s="205"/>
      <c r="BN31" s="205"/>
      <c r="BO31" s="218"/>
      <c r="BP31" s="218"/>
      <c r="BQ31" s="215">
        <v>25</v>
      </c>
      <c r="BR31" s="216"/>
      <c r="BS31" s="1015"/>
      <c r="BT31" s="1016"/>
      <c r="BU31" s="1016"/>
      <c r="BV31" s="1016"/>
      <c r="BW31" s="1016"/>
      <c r="BX31" s="1016"/>
      <c r="BY31" s="1016"/>
      <c r="BZ31" s="1016"/>
      <c r="CA31" s="1016"/>
      <c r="CB31" s="1016"/>
      <c r="CC31" s="1016"/>
      <c r="CD31" s="1016"/>
      <c r="CE31" s="1016"/>
      <c r="CF31" s="1016"/>
      <c r="CG31" s="1017"/>
      <c r="CH31" s="996"/>
      <c r="CI31" s="997"/>
      <c r="CJ31" s="997"/>
      <c r="CK31" s="997"/>
      <c r="CL31" s="998"/>
      <c r="CM31" s="996"/>
      <c r="CN31" s="997"/>
      <c r="CO31" s="997"/>
      <c r="CP31" s="997"/>
      <c r="CQ31" s="998"/>
      <c r="CR31" s="996"/>
      <c r="CS31" s="997"/>
      <c r="CT31" s="997"/>
      <c r="CU31" s="997"/>
      <c r="CV31" s="998"/>
      <c r="CW31" s="996"/>
      <c r="CX31" s="997"/>
      <c r="CY31" s="997"/>
      <c r="CZ31" s="997"/>
      <c r="DA31" s="998"/>
      <c r="DB31" s="996"/>
      <c r="DC31" s="997"/>
      <c r="DD31" s="997"/>
      <c r="DE31" s="997"/>
      <c r="DF31" s="998"/>
      <c r="DG31" s="996"/>
      <c r="DH31" s="997"/>
      <c r="DI31" s="997"/>
      <c r="DJ31" s="997"/>
      <c r="DK31" s="998"/>
      <c r="DL31" s="996"/>
      <c r="DM31" s="997"/>
      <c r="DN31" s="997"/>
      <c r="DO31" s="997"/>
      <c r="DP31" s="998"/>
      <c r="DQ31" s="996"/>
      <c r="DR31" s="997"/>
      <c r="DS31" s="997"/>
      <c r="DT31" s="997"/>
      <c r="DU31" s="998"/>
      <c r="DV31" s="999"/>
      <c r="DW31" s="1000"/>
      <c r="DX31" s="1000"/>
      <c r="DY31" s="1000"/>
      <c r="DZ31" s="1001"/>
      <c r="EA31" s="199"/>
    </row>
    <row r="32" spans="1:131" s="200" customFormat="1" ht="26.25" customHeight="1">
      <c r="A32" s="219">
        <v>5</v>
      </c>
      <c r="B32" s="1030" t="s">
        <v>390</v>
      </c>
      <c r="C32" s="1031"/>
      <c r="D32" s="1031"/>
      <c r="E32" s="1031"/>
      <c r="F32" s="1031"/>
      <c r="G32" s="1031"/>
      <c r="H32" s="1031"/>
      <c r="I32" s="1031"/>
      <c r="J32" s="1031"/>
      <c r="K32" s="1031"/>
      <c r="L32" s="1031"/>
      <c r="M32" s="1031"/>
      <c r="N32" s="1031"/>
      <c r="O32" s="1031"/>
      <c r="P32" s="1032"/>
      <c r="Q32" s="1042"/>
      <c r="R32" s="1043"/>
      <c r="S32" s="1043"/>
      <c r="T32" s="1043"/>
      <c r="U32" s="1043"/>
      <c r="V32" s="1043"/>
      <c r="W32" s="1043"/>
      <c r="X32" s="1043"/>
      <c r="Y32" s="1043"/>
      <c r="Z32" s="1043"/>
      <c r="AA32" s="1043"/>
      <c r="AB32" s="1043"/>
      <c r="AC32" s="1043"/>
      <c r="AD32" s="1043"/>
      <c r="AE32" s="1044"/>
      <c r="AF32" s="1036">
        <v>2</v>
      </c>
      <c r="AG32" s="1037"/>
      <c r="AH32" s="1037"/>
      <c r="AI32" s="1037"/>
      <c r="AJ32" s="1038"/>
      <c r="AK32" s="979"/>
      <c r="AL32" s="970"/>
      <c r="AM32" s="970"/>
      <c r="AN32" s="970"/>
      <c r="AO32" s="970"/>
      <c r="AP32" s="970"/>
      <c r="AQ32" s="970"/>
      <c r="AR32" s="970"/>
      <c r="AS32" s="970"/>
      <c r="AT32" s="970"/>
      <c r="AU32" s="970"/>
      <c r="AV32" s="970"/>
      <c r="AW32" s="970"/>
      <c r="AX32" s="970"/>
      <c r="AY32" s="970"/>
      <c r="AZ32" s="1041"/>
      <c r="BA32" s="1041"/>
      <c r="BB32" s="1041"/>
      <c r="BC32" s="1041"/>
      <c r="BD32" s="1041"/>
      <c r="BE32" s="1025"/>
      <c r="BF32" s="1025"/>
      <c r="BG32" s="1025"/>
      <c r="BH32" s="1025"/>
      <c r="BI32" s="1026"/>
      <c r="BJ32" s="205"/>
      <c r="BK32" s="205"/>
      <c r="BL32" s="205"/>
      <c r="BM32" s="205"/>
      <c r="BN32" s="205"/>
      <c r="BO32" s="218"/>
      <c r="BP32" s="218"/>
      <c r="BQ32" s="215">
        <v>26</v>
      </c>
      <c r="BR32" s="216"/>
      <c r="BS32" s="1015"/>
      <c r="BT32" s="1016"/>
      <c r="BU32" s="1016"/>
      <c r="BV32" s="1016"/>
      <c r="BW32" s="1016"/>
      <c r="BX32" s="1016"/>
      <c r="BY32" s="1016"/>
      <c r="BZ32" s="1016"/>
      <c r="CA32" s="1016"/>
      <c r="CB32" s="1016"/>
      <c r="CC32" s="1016"/>
      <c r="CD32" s="1016"/>
      <c r="CE32" s="1016"/>
      <c r="CF32" s="1016"/>
      <c r="CG32" s="1017"/>
      <c r="CH32" s="996"/>
      <c r="CI32" s="997"/>
      <c r="CJ32" s="997"/>
      <c r="CK32" s="997"/>
      <c r="CL32" s="998"/>
      <c r="CM32" s="996"/>
      <c r="CN32" s="997"/>
      <c r="CO32" s="997"/>
      <c r="CP32" s="997"/>
      <c r="CQ32" s="998"/>
      <c r="CR32" s="996"/>
      <c r="CS32" s="997"/>
      <c r="CT32" s="997"/>
      <c r="CU32" s="997"/>
      <c r="CV32" s="998"/>
      <c r="CW32" s="996"/>
      <c r="CX32" s="997"/>
      <c r="CY32" s="997"/>
      <c r="CZ32" s="997"/>
      <c r="DA32" s="998"/>
      <c r="DB32" s="996"/>
      <c r="DC32" s="997"/>
      <c r="DD32" s="997"/>
      <c r="DE32" s="997"/>
      <c r="DF32" s="998"/>
      <c r="DG32" s="996"/>
      <c r="DH32" s="997"/>
      <c r="DI32" s="997"/>
      <c r="DJ32" s="997"/>
      <c r="DK32" s="998"/>
      <c r="DL32" s="996"/>
      <c r="DM32" s="997"/>
      <c r="DN32" s="997"/>
      <c r="DO32" s="997"/>
      <c r="DP32" s="998"/>
      <c r="DQ32" s="996"/>
      <c r="DR32" s="997"/>
      <c r="DS32" s="997"/>
      <c r="DT32" s="997"/>
      <c r="DU32" s="998"/>
      <c r="DV32" s="999"/>
      <c r="DW32" s="1000"/>
      <c r="DX32" s="1000"/>
      <c r="DY32" s="1000"/>
      <c r="DZ32" s="1001"/>
      <c r="EA32" s="199"/>
    </row>
    <row r="33" spans="1:131" s="200" customFormat="1" ht="26.25" customHeight="1">
      <c r="A33" s="219">
        <v>6</v>
      </c>
      <c r="B33" s="1030" t="s">
        <v>391</v>
      </c>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v>0</v>
      </c>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5"/>
      <c r="BT33" s="1016"/>
      <c r="BU33" s="1016"/>
      <c r="BV33" s="1016"/>
      <c r="BW33" s="1016"/>
      <c r="BX33" s="1016"/>
      <c r="BY33" s="1016"/>
      <c r="BZ33" s="1016"/>
      <c r="CA33" s="1016"/>
      <c r="CB33" s="1016"/>
      <c r="CC33" s="1016"/>
      <c r="CD33" s="1016"/>
      <c r="CE33" s="1016"/>
      <c r="CF33" s="1016"/>
      <c r="CG33" s="1017"/>
      <c r="CH33" s="996"/>
      <c r="CI33" s="997"/>
      <c r="CJ33" s="997"/>
      <c r="CK33" s="997"/>
      <c r="CL33" s="998"/>
      <c r="CM33" s="996"/>
      <c r="CN33" s="997"/>
      <c r="CO33" s="997"/>
      <c r="CP33" s="997"/>
      <c r="CQ33" s="998"/>
      <c r="CR33" s="996"/>
      <c r="CS33" s="997"/>
      <c r="CT33" s="997"/>
      <c r="CU33" s="997"/>
      <c r="CV33" s="998"/>
      <c r="CW33" s="996"/>
      <c r="CX33" s="997"/>
      <c r="CY33" s="997"/>
      <c r="CZ33" s="997"/>
      <c r="DA33" s="998"/>
      <c r="DB33" s="996"/>
      <c r="DC33" s="997"/>
      <c r="DD33" s="997"/>
      <c r="DE33" s="997"/>
      <c r="DF33" s="998"/>
      <c r="DG33" s="996"/>
      <c r="DH33" s="997"/>
      <c r="DI33" s="997"/>
      <c r="DJ33" s="997"/>
      <c r="DK33" s="998"/>
      <c r="DL33" s="996"/>
      <c r="DM33" s="997"/>
      <c r="DN33" s="997"/>
      <c r="DO33" s="997"/>
      <c r="DP33" s="998"/>
      <c r="DQ33" s="996"/>
      <c r="DR33" s="997"/>
      <c r="DS33" s="997"/>
      <c r="DT33" s="997"/>
      <c r="DU33" s="998"/>
      <c r="DV33" s="999"/>
      <c r="DW33" s="1000"/>
      <c r="DX33" s="1000"/>
      <c r="DY33" s="1000"/>
      <c r="DZ33" s="1001"/>
      <c r="EA33" s="199"/>
    </row>
    <row r="34" spans="1:131" s="200" customFormat="1" ht="26.25" customHeight="1">
      <c r="A34" s="219">
        <v>7</v>
      </c>
      <c r="B34" s="1030" t="s">
        <v>392</v>
      </c>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v>6</v>
      </c>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t="s">
        <v>393</v>
      </c>
      <c r="BF34" s="1025"/>
      <c r="BG34" s="1025"/>
      <c r="BH34" s="1025"/>
      <c r="BI34" s="1026"/>
      <c r="BJ34" s="205"/>
      <c r="BK34" s="205"/>
      <c r="BL34" s="205"/>
      <c r="BM34" s="205"/>
      <c r="BN34" s="205"/>
      <c r="BO34" s="218"/>
      <c r="BP34" s="218"/>
      <c r="BQ34" s="215">
        <v>28</v>
      </c>
      <c r="BR34" s="216"/>
      <c r="BS34" s="1015"/>
      <c r="BT34" s="1016"/>
      <c r="BU34" s="1016"/>
      <c r="BV34" s="1016"/>
      <c r="BW34" s="1016"/>
      <c r="BX34" s="1016"/>
      <c r="BY34" s="1016"/>
      <c r="BZ34" s="1016"/>
      <c r="CA34" s="1016"/>
      <c r="CB34" s="1016"/>
      <c r="CC34" s="1016"/>
      <c r="CD34" s="1016"/>
      <c r="CE34" s="1016"/>
      <c r="CF34" s="1016"/>
      <c r="CG34" s="1017"/>
      <c r="CH34" s="996"/>
      <c r="CI34" s="997"/>
      <c r="CJ34" s="997"/>
      <c r="CK34" s="997"/>
      <c r="CL34" s="998"/>
      <c r="CM34" s="996"/>
      <c r="CN34" s="997"/>
      <c r="CO34" s="997"/>
      <c r="CP34" s="997"/>
      <c r="CQ34" s="998"/>
      <c r="CR34" s="996"/>
      <c r="CS34" s="997"/>
      <c r="CT34" s="997"/>
      <c r="CU34" s="997"/>
      <c r="CV34" s="998"/>
      <c r="CW34" s="996"/>
      <c r="CX34" s="997"/>
      <c r="CY34" s="997"/>
      <c r="CZ34" s="997"/>
      <c r="DA34" s="998"/>
      <c r="DB34" s="996"/>
      <c r="DC34" s="997"/>
      <c r="DD34" s="997"/>
      <c r="DE34" s="997"/>
      <c r="DF34" s="998"/>
      <c r="DG34" s="996"/>
      <c r="DH34" s="997"/>
      <c r="DI34" s="997"/>
      <c r="DJ34" s="997"/>
      <c r="DK34" s="998"/>
      <c r="DL34" s="996"/>
      <c r="DM34" s="997"/>
      <c r="DN34" s="997"/>
      <c r="DO34" s="997"/>
      <c r="DP34" s="998"/>
      <c r="DQ34" s="996"/>
      <c r="DR34" s="997"/>
      <c r="DS34" s="997"/>
      <c r="DT34" s="997"/>
      <c r="DU34" s="998"/>
      <c r="DV34" s="999"/>
      <c r="DW34" s="1000"/>
      <c r="DX34" s="1000"/>
      <c r="DY34" s="1000"/>
      <c r="DZ34" s="1001"/>
      <c r="EA34" s="199"/>
    </row>
    <row r="35" spans="1:131" s="200" customFormat="1" ht="26.25" customHeight="1">
      <c r="A35" s="219">
        <v>8</v>
      </c>
      <c r="B35" s="1030" t="s">
        <v>394</v>
      </c>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v>8</v>
      </c>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t="s">
        <v>393</v>
      </c>
      <c r="BF35" s="1025"/>
      <c r="BG35" s="1025"/>
      <c r="BH35" s="1025"/>
      <c r="BI35" s="1026"/>
      <c r="BJ35" s="205"/>
      <c r="BK35" s="205"/>
      <c r="BL35" s="205"/>
      <c r="BM35" s="205"/>
      <c r="BN35" s="205"/>
      <c r="BO35" s="218"/>
      <c r="BP35" s="218"/>
      <c r="BQ35" s="215">
        <v>29</v>
      </c>
      <c r="BR35" s="216"/>
      <c r="BS35" s="1015"/>
      <c r="BT35" s="1016"/>
      <c r="BU35" s="1016"/>
      <c r="BV35" s="1016"/>
      <c r="BW35" s="1016"/>
      <c r="BX35" s="1016"/>
      <c r="BY35" s="1016"/>
      <c r="BZ35" s="1016"/>
      <c r="CA35" s="1016"/>
      <c r="CB35" s="1016"/>
      <c r="CC35" s="1016"/>
      <c r="CD35" s="1016"/>
      <c r="CE35" s="1016"/>
      <c r="CF35" s="1016"/>
      <c r="CG35" s="1017"/>
      <c r="CH35" s="996"/>
      <c r="CI35" s="997"/>
      <c r="CJ35" s="997"/>
      <c r="CK35" s="997"/>
      <c r="CL35" s="998"/>
      <c r="CM35" s="996"/>
      <c r="CN35" s="997"/>
      <c r="CO35" s="997"/>
      <c r="CP35" s="997"/>
      <c r="CQ35" s="998"/>
      <c r="CR35" s="996"/>
      <c r="CS35" s="997"/>
      <c r="CT35" s="997"/>
      <c r="CU35" s="997"/>
      <c r="CV35" s="998"/>
      <c r="CW35" s="996"/>
      <c r="CX35" s="997"/>
      <c r="CY35" s="997"/>
      <c r="CZ35" s="997"/>
      <c r="DA35" s="998"/>
      <c r="DB35" s="996"/>
      <c r="DC35" s="997"/>
      <c r="DD35" s="997"/>
      <c r="DE35" s="997"/>
      <c r="DF35" s="998"/>
      <c r="DG35" s="996"/>
      <c r="DH35" s="997"/>
      <c r="DI35" s="997"/>
      <c r="DJ35" s="997"/>
      <c r="DK35" s="998"/>
      <c r="DL35" s="996"/>
      <c r="DM35" s="997"/>
      <c r="DN35" s="997"/>
      <c r="DO35" s="997"/>
      <c r="DP35" s="998"/>
      <c r="DQ35" s="996"/>
      <c r="DR35" s="997"/>
      <c r="DS35" s="997"/>
      <c r="DT35" s="997"/>
      <c r="DU35" s="998"/>
      <c r="DV35" s="999"/>
      <c r="DW35" s="1000"/>
      <c r="DX35" s="1000"/>
      <c r="DY35" s="1000"/>
      <c r="DZ35" s="1001"/>
      <c r="EA35" s="199"/>
    </row>
    <row r="36" spans="1:131" s="200" customFormat="1" ht="26.25" customHeight="1">
      <c r="A36" s="219">
        <v>9</v>
      </c>
      <c r="B36" s="1030" t="s">
        <v>395</v>
      </c>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v>14</v>
      </c>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t="s">
        <v>393</v>
      </c>
      <c r="BF36" s="1025"/>
      <c r="BG36" s="1025"/>
      <c r="BH36" s="1025"/>
      <c r="BI36" s="1026"/>
      <c r="BJ36" s="205"/>
      <c r="BK36" s="205"/>
      <c r="BL36" s="205"/>
      <c r="BM36" s="205"/>
      <c r="BN36" s="205"/>
      <c r="BO36" s="218"/>
      <c r="BP36" s="218"/>
      <c r="BQ36" s="215">
        <v>30</v>
      </c>
      <c r="BR36" s="216"/>
      <c r="BS36" s="1015"/>
      <c r="BT36" s="1016"/>
      <c r="BU36" s="1016"/>
      <c r="BV36" s="1016"/>
      <c r="BW36" s="1016"/>
      <c r="BX36" s="1016"/>
      <c r="BY36" s="1016"/>
      <c r="BZ36" s="1016"/>
      <c r="CA36" s="1016"/>
      <c r="CB36" s="1016"/>
      <c r="CC36" s="1016"/>
      <c r="CD36" s="1016"/>
      <c r="CE36" s="1016"/>
      <c r="CF36" s="1016"/>
      <c r="CG36" s="1017"/>
      <c r="CH36" s="996"/>
      <c r="CI36" s="997"/>
      <c r="CJ36" s="997"/>
      <c r="CK36" s="997"/>
      <c r="CL36" s="998"/>
      <c r="CM36" s="996"/>
      <c r="CN36" s="997"/>
      <c r="CO36" s="997"/>
      <c r="CP36" s="997"/>
      <c r="CQ36" s="998"/>
      <c r="CR36" s="996"/>
      <c r="CS36" s="997"/>
      <c r="CT36" s="997"/>
      <c r="CU36" s="997"/>
      <c r="CV36" s="998"/>
      <c r="CW36" s="996"/>
      <c r="CX36" s="997"/>
      <c r="CY36" s="997"/>
      <c r="CZ36" s="997"/>
      <c r="DA36" s="998"/>
      <c r="DB36" s="996"/>
      <c r="DC36" s="997"/>
      <c r="DD36" s="997"/>
      <c r="DE36" s="997"/>
      <c r="DF36" s="998"/>
      <c r="DG36" s="996"/>
      <c r="DH36" s="997"/>
      <c r="DI36" s="997"/>
      <c r="DJ36" s="997"/>
      <c r="DK36" s="998"/>
      <c r="DL36" s="996"/>
      <c r="DM36" s="997"/>
      <c r="DN36" s="997"/>
      <c r="DO36" s="997"/>
      <c r="DP36" s="998"/>
      <c r="DQ36" s="996"/>
      <c r="DR36" s="997"/>
      <c r="DS36" s="997"/>
      <c r="DT36" s="997"/>
      <c r="DU36" s="998"/>
      <c r="DV36" s="999"/>
      <c r="DW36" s="1000"/>
      <c r="DX36" s="1000"/>
      <c r="DY36" s="1000"/>
      <c r="DZ36" s="1001"/>
      <c r="EA36" s="199"/>
    </row>
    <row r="37" spans="1:131" s="200" customFormat="1" ht="26.25" customHeight="1">
      <c r="A37" s="219">
        <v>10</v>
      </c>
      <c r="B37" s="1030" t="s">
        <v>396</v>
      </c>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v>7</v>
      </c>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t="s">
        <v>393</v>
      </c>
      <c r="BF37" s="1025"/>
      <c r="BG37" s="1025"/>
      <c r="BH37" s="1025"/>
      <c r="BI37" s="1026"/>
      <c r="BJ37" s="205"/>
      <c r="BK37" s="205"/>
      <c r="BL37" s="205"/>
      <c r="BM37" s="205"/>
      <c r="BN37" s="205"/>
      <c r="BO37" s="218"/>
      <c r="BP37" s="218"/>
      <c r="BQ37" s="215">
        <v>31</v>
      </c>
      <c r="BR37" s="216"/>
      <c r="BS37" s="1015"/>
      <c r="BT37" s="1016"/>
      <c r="BU37" s="1016"/>
      <c r="BV37" s="1016"/>
      <c r="BW37" s="1016"/>
      <c r="BX37" s="1016"/>
      <c r="BY37" s="1016"/>
      <c r="BZ37" s="1016"/>
      <c r="CA37" s="1016"/>
      <c r="CB37" s="1016"/>
      <c r="CC37" s="1016"/>
      <c r="CD37" s="1016"/>
      <c r="CE37" s="1016"/>
      <c r="CF37" s="1016"/>
      <c r="CG37" s="1017"/>
      <c r="CH37" s="996"/>
      <c r="CI37" s="997"/>
      <c r="CJ37" s="997"/>
      <c r="CK37" s="997"/>
      <c r="CL37" s="998"/>
      <c r="CM37" s="996"/>
      <c r="CN37" s="997"/>
      <c r="CO37" s="997"/>
      <c r="CP37" s="997"/>
      <c r="CQ37" s="998"/>
      <c r="CR37" s="996"/>
      <c r="CS37" s="997"/>
      <c r="CT37" s="997"/>
      <c r="CU37" s="997"/>
      <c r="CV37" s="998"/>
      <c r="CW37" s="996"/>
      <c r="CX37" s="997"/>
      <c r="CY37" s="997"/>
      <c r="CZ37" s="997"/>
      <c r="DA37" s="998"/>
      <c r="DB37" s="996"/>
      <c r="DC37" s="997"/>
      <c r="DD37" s="997"/>
      <c r="DE37" s="997"/>
      <c r="DF37" s="998"/>
      <c r="DG37" s="996"/>
      <c r="DH37" s="997"/>
      <c r="DI37" s="997"/>
      <c r="DJ37" s="997"/>
      <c r="DK37" s="998"/>
      <c r="DL37" s="996"/>
      <c r="DM37" s="997"/>
      <c r="DN37" s="997"/>
      <c r="DO37" s="997"/>
      <c r="DP37" s="998"/>
      <c r="DQ37" s="996"/>
      <c r="DR37" s="997"/>
      <c r="DS37" s="997"/>
      <c r="DT37" s="997"/>
      <c r="DU37" s="998"/>
      <c r="DV37" s="999"/>
      <c r="DW37" s="1000"/>
      <c r="DX37" s="1000"/>
      <c r="DY37" s="1000"/>
      <c r="DZ37" s="1001"/>
      <c r="EA37" s="199"/>
    </row>
    <row r="38" spans="1:131" s="200" customFormat="1" ht="26.25" customHeight="1">
      <c r="A38" s="219">
        <v>11</v>
      </c>
      <c r="B38" s="1030" t="s">
        <v>397</v>
      </c>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v>8</v>
      </c>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t="s">
        <v>393</v>
      </c>
      <c r="BF38" s="1025"/>
      <c r="BG38" s="1025"/>
      <c r="BH38" s="1025"/>
      <c r="BI38" s="1026"/>
      <c r="BJ38" s="205"/>
      <c r="BK38" s="205"/>
      <c r="BL38" s="205"/>
      <c r="BM38" s="205"/>
      <c r="BN38" s="205"/>
      <c r="BO38" s="218"/>
      <c r="BP38" s="218"/>
      <c r="BQ38" s="215">
        <v>32</v>
      </c>
      <c r="BR38" s="216"/>
      <c r="BS38" s="1015"/>
      <c r="BT38" s="1016"/>
      <c r="BU38" s="1016"/>
      <c r="BV38" s="1016"/>
      <c r="BW38" s="1016"/>
      <c r="BX38" s="1016"/>
      <c r="BY38" s="1016"/>
      <c r="BZ38" s="1016"/>
      <c r="CA38" s="1016"/>
      <c r="CB38" s="1016"/>
      <c r="CC38" s="1016"/>
      <c r="CD38" s="1016"/>
      <c r="CE38" s="1016"/>
      <c r="CF38" s="1016"/>
      <c r="CG38" s="1017"/>
      <c r="CH38" s="996"/>
      <c r="CI38" s="997"/>
      <c r="CJ38" s="997"/>
      <c r="CK38" s="997"/>
      <c r="CL38" s="998"/>
      <c r="CM38" s="996"/>
      <c r="CN38" s="997"/>
      <c r="CO38" s="997"/>
      <c r="CP38" s="997"/>
      <c r="CQ38" s="998"/>
      <c r="CR38" s="996"/>
      <c r="CS38" s="997"/>
      <c r="CT38" s="997"/>
      <c r="CU38" s="997"/>
      <c r="CV38" s="998"/>
      <c r="CW38" s="996"/>
      <c r="CX38" s="997"/>
      <c r="CY38" s="997"/>
      <c r="CZ38" s="997"/>
      <c r="DA38" s="998"/>
      <c r="DB38" s="996"/>
      <c r="DC38" s="997"/>
      <c r="DD38" s="997"/>
      <c r="DE38" s="997"/>
      <c r="DF38" s="998"/>
      <c r="DG38" s="996"/>
      <c r="DH38" s="997"/>
      <c r="DI38" s="997"/>
      <c r="DJ38" s="997"/>
      <c r="DK38" s="998"/>
      <c r="DL38" s="996"/>
      <c r="DM38" s="997"/>
      <c r="DN38" s="997"/>
      <c r="DO38" s="997"/>
      <c r="DP38" s="998"/>
      <c r="DQ38" s="996"/>
      <c r="DR38" s="997"/>
      <c r="DS38" s="997"/>
      <c r="DT38" s="997"/>
      <c r="DU38" s="998"/>
      <c r="DV38" s="999"/>
      <c r="DW38" s="1000"/>
      <c r="DX38" s="1000"/>
      <c r="DY38" s="1000"/>
      <c r="DZ38" s="1001"/>
      <c r="EA38" s="199"/>
    </row>
    <row r="39" spans="1:131" s="200" customFormat="1" ht="26.25" customHeight="1">
      <c r="A39" s="219">
        <v>12</v>
      </c>
      <c r="B39" s="1030" t="s">
        <v>398</v>
      </c>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v>21</v>
      </c>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t="s">
        <v>393</v>
      </c>
      <c r="BF39" s="1025"/>
      <c r="BG39" s="1025"/>
      <c r="BH39" s="1025"/>
      <c r="BI39" s="1026"/>
      <c r="BJ39" s="205"/>
      <c r="BK39" s="205"/>
      <c r="BL39" s="205"/>
      <c r="BM39" s="205"/>
      <c r="BN39" s="205"/>
      <c r="BO39" s="218"/>
      <c r="BP39" s="218"/>
      <c r="BQ39" s="215">
        <v>33</v>
      </c>
      <c r="BR39" s="216"/>
      <c r="BS39" s="1015"/>
      <c r="BT39" s="1016"/>
      <c r="BU39" s="1016"/>
      <c r="BV39" s="1016"/>
      <c r="BW39" s="1016"/>
      <c r="BX39" s="1016"/>
      <c r="BY39" s="1016"/>
      <c r="BZ39" s="1016"/>
      <c r="CA39" s="1016"/>
      <c r="CB39" s="1016"/>
      <c r="CC39" s="1016"/>
      <c r="CD39" s="1016"/>
      <c r="CE39" s="1016"/>
      <c r="CF39" s="1016"/>
      <c r="CG39" s="1017"/>
      <c r="CH39" s="996"/>
      <c r="CI39" s="997"/>
      <c r="CJ39" s="997"/>
      <c r="CK39" s="997"/>
      <c r="CL39" s="998"/>
      <c r="CM39" s="996"/>
      <c r="CN39" s="997"/>
      <c r="CO39" s="997"/>
      <c r="CP39" s="997"/>
      <c r="CQ39" s="998"/>
      <c r="CR39" s="996"/>
      <c r="CS39" s="997"/>
      <c r="CT39" s="997"/>
      <c r="CU39" s="997"/>
      <c r="CV39" s="998"/>
      <c r="CW39" s="996"/>
      <c r="CX39" s="997"/>
      <c r="CY39" s="997"/>
      <c r="CZ39" s="997"/>
      <c r="DA39" s="998"/>
      <c r="DB39" s="996"/>
      <c r="DC39" s="997"/>
      <c r="DD39" s="997"/>
      <c r="DE39" s="997"/>
      <c r="DF39" s="998"/>
      <c r="DG39" s="996"/>
      <c r="DH39" s="997"/>
      <c r="DI39" s="997"/>
      <c r="DJ39" s="997"/>
      <c r="DK39" s="998"/>
      <c r="DL39" s="996"/>
      <c r="DM39" s="997"/>
      <c r="DN39" s="997"/>
      <c r="DO39" s="997"/>
      <c r="DP39" s="998"/>
      <c r="DQ39" s="996"/>
      <c r="DR39" s="997"/>
      <c r="DS39" s="997"/>
      <c r="DT39" s="997"/>
      <c r="DU39" s="998"/>
      <c r="DV39" s="999"/>
      <c r="DW39" s="1000"/>
      <c r="DX39" s="1000"/>
      <c r="DY39" s="1000"/>
      <c r="DZ39" s="1001"/>
      <c r="EA39" s="199"/>
    </row>
    <row r="40" spans="1:131" s="200" customFormat="1" ht="26.25" customHeight="1">
      <c r="A40" s="214">
        <v>13</v>
      </c>
      <c r="B40" s="1030" t="s">
        <v>399</v>
      </c>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v>7</v>
      </c>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t="s">
        <v>393</v>
      </c>
      <c r="BF40" s="1025"/>
      <c r="BG40" s="1025"/>
      <c r="BH40" s="1025"/>
      <c r="BI40" s="1026"/>
      <c r="BJ40" s="205"/>
      <c r="BK40" s="205"/>
      <c r="BL40" s="205"/>
      <c r="BM40" s="205"/>
      <c r="BN40" s="205"/>
      <c r="BO40" s="218"/>
      <c r="BP40" s="218"/>
      <c r="BQ40" s="215">
        <v>34</v>
      </c>
      <c r="BR40" s="216"/>
      <c r="BS40" s="1015"/>
      <c r="BT40" s="1016"/>
      <c r="BU40" s="1016"/>
      <c r="BV40" s="1016"/>
      <c r="BW40" s="1016"/>
      <c r="BX40" s="1016"/>
      <c r="BY40" s="1016"/>
      <c r="BZ40" s="1016"/>
      <c r="CA40" s="1016"/>
      <c r="CB40" s="1016"/>
      <c r="CC40" s="1016"/>
      <c r="CD40" s="1016"/>
      <c r="CE40" s="1016"/>
      <c r="CF40" s="1016"/>
      <c r="CG40" s="1017"/>
      <c r="CH40" s="996"/>
      <c r="CI40" s="997"/>
      <c r="CJ40" s="997"/>
      <c r="CK40" s="997"/>
      <c r="CL40" s="998"/>
      <c r="CM40" s="996"/>
      <c r="CN40" s="997"/>
      <c r="CO40" s="997"/>
      <c r="CP40" s="997"/>
      <c r="CQ40" s="998"/>
      <c r="CR40" s="996"/>
      <c r="CS40" s="997"/>
      <c r="CT40" s="997"/>
      <c r="CU40" s="997"/>
      <c r="CV40" s="998"/>
      <c r="CW40" s="996"/>
      <c r="CX40" s="997"/>
      <c r="CY40" s="997"/>
      <c r="CZ40" s="997"/>
      <c r="DA40" s="998"/>
      <c r="DB40" s="996"/>
      <c r="DC40" s="997"/>
      <c r="DD40" s="997"/>
      <c r="DE40" s="997"/>
      <c r="DF40" s="998"/>
      <c r="DG40" s="996"/>
      <c r="DH40" s="997"/>
      <c r="DI40" s="997"/>
      <c r="DJ40" s="997"/>
      <c r="DK40" s="998"/>
      <c r="DL40" s="996"/>
      <c r="DM40" s="997"/>
      <c r="DN40" s="997"/>
      <c r="DO40" s="997"/>
      <c r="DP40" s="998"/>
      <c r="DQ40" s="996"/>
      <c r="DR40" s="997"/>
      <c r="DS40" s="997"/>
      <c r="DT40" s="997"/>
      <c r="DU40" s="998"/>
      <c r="DV40" s="999"/>
      <c r="DW40" s="1000"/>
      <c r="DX40" s="1000"/>
      <c r="DY40" s="1000"/>
      <c r="DZ40" s="1001"/>
      <c r="EA40" s="199"/>
    </row>
    <row r="41" spans="1:131" s="200" customFormat="1" ht="26.25" customHeight="1">
      <c r="A41" s="214">
        <v>14</v>
      </c>
      <c r="B41" s="1030" t="s">
        <v>400</v>
      </c>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v>6</v>
      </c>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t="s">
        <v>393</v>
      </c>
      <c r="BF41" s="1025"/>
      <c r="BG41" s="1025"/>
      <c r="BH41" s="1025"/>
      <c r="BI41" s="1026"/>
      <c r="BJ41" s="205"/>
      <c r="BK41" s="205"/>
      <c r="BL41" s="205"/>
      <c r="BM41" s="205"/>
      <c r="BN41" s="205"/>
      <c r="BO41" s="218"/>
      <c r="BP41" s="218"/>
      <c r="BQ41" s="215">
        <v>35</v>
      </c>
      <c r="BR41" s="216"/>
      <c r="BS41" s="1015"/>
      <c r="BT41" s="1016"/>
      <c r="BU41" s="1016"/>
      <c r="BV41" s="1016"/>
      <c r="BW41" s="1016"/>
      <c r="BX41" s="1016"/>
      <c r="BY41" s="1016"/>
      <c r="BZ41" s="1016"/>
      <c r="CA41" s="1016"/>
      <c r="CB41" s="1016"/>
      <c r="CC41" s="1016"/>
      <c r="CD41" s="1016"/>
      <c r="CE41" s="1016"/>
      <c r="CF41" s="1016"/>
      <c r="CG41" s="1017"/>
      <c r="CH41" s="996"/>
      <c r="CI41" s="997"/>
      <c r="CJ41" s="997"/>
      <c r="CK41" s="997"/>
      <c r="CL41" s="998"/>
      <c r="CM41" s="996"/>
      <c r="CN41" s="997"/>
      <c r="CO41" s="997"/>
      <c r="CP41" s="997"/>
      <c r="CQ41" s="998"/>
      <c r="CR41" s="996"/>
      <c r="CS41" s="997"/>
      <c r="CT41" s="997"/>
      <c r="CU41" s="997"/>
      <c r="CV41" s="998"/>
      <c r="CW41" s="996"/>
      <c r="CX41" s="997"/>
      <c r="CY41" s="997"/>
      <c r="CZ41" s="997"/>
      <c r="DA41" s="998"/>
      <c r="DB41" s="996"/>
      <c r="DC41" s="997"/>
      <c r="DD41" s="997"/>
      <c r="DE41" s="997"/>
      <c r="DF41" s="998"/>
      <c r="DG41" s="996"/>
      <c r="DH41" s="997"/>
      <c r="DI41" s="997"/>
      <c r="DJ41" s="997"/>
      <c r="DK41" s="998"/>
      <c r="DL41" s="996"/>
      <c r="DM41" s="997"/>
      <c r="DN41" s="997"/>
      <c r="DO41" s="997"/>
      <c r="DP41" s="998"/>
      <c r="DQ41" s="996"/>
      <c r="DR41" s="997"/>
      <c r="DS41" s="997"/>
      <c r="DT41" s="997"/>
      <c r="DU41" s="998"/>
      <c r="DV41" s="999"/>
      <c r="DW41" s="1000"/>
      <c r="DX41" s="1000"/>
      <c r="DY41" s="1000"/>
      <c r="DZ41" s="1001"/>
      <c r="EA41" s="199"/>
    </row>
    <row r="42" spans="1:131" s="200" customFormat="1" ht="26.25" customHeight="1">
      <c r="A42" s="214">
        <v>15</v>
      </c>
      <c r="B42" s="1030" t="s">
        <v>401</v>
      </c>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v>13</v>
      </c>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t="s">
        <v>393</v>
      </c>
      <c r="BF42" s="1025"/>
      <c r="BG42" s="1025"/>
      <c r="BH42" s="1025"/>
      <c r="BI42" s="1026"/>
      <c r="BJ42" s="205"/>
      <c r="BK42" s="205"/>
      <c r="BL42" s="205"/>
      <c r="BM42" s="205"/>
      <c r="BN42" s="205"/>
      <c r="BO42" s="218"/>
      <c r="BP42" s="218"/>
      <c r="BQ42" s="215">
        <v>36</v>
      </c>
      <c r="BR42" s="216"/>
      <c r="BS42" s="1015"/>
      <c r="BT42" s="1016"/>
      <c r="BU42" s="1016"/>
      <c r="BV42" s="1016"/>
      <c r="BW42" s="1016"/>
      <c r="BX42" s="1016"/>
      <c r="BY42" s="1016"/>
      <c r="BZ42" s="1016"/>
      <c r="CA42" s="1016"/>
      <c r="CB42" s="1016"/>
      <c r="CC42" s="1016"/>
      <c r="CD42" s="1016"/>
      <c r="CE42" s="1016"/>
      <c r="CF42" s="1016"/>
      <c r="CG42" s="1017"/>
      <c r="CH42" s="996"/>
      <c r="CI42" s="997"/>
      <c r="CJ42" s="997"/>
      <c r="CK42" s="997"/>
      <c r="CL42" s="998"/>
      <c r="CM42" s="996"/>
      <c r="CN42" s="997"/>
      <c r="CO42" s="997"/>
      <c r="CP42" s="997"/>
      <c r="CQ42" s="998"/>
      <c r="CR42" s="996"/>
      <c r="CS42" s="997"/>
      <c r="CT42" s="997"/>
      <c r="CU42" s="997"/>
      <c r="CV42" s="998"/>
      <c r="CW42" s="996"/>
      <c r="CX42" s="997"/>
      <c r="CY42" s="997"/>
      <c r="CZ42" s="997"/>
      <c r="DA42" s="998"/>
      <c r="DB42" s="996"/>
      <c r="DC42" s="997"/>
      <c r="DD42" s="997"/>
      <c r="DE42" s="997"/>
      <c r="DF42" s="998"/>
      <c r="DG42" s="996"/>
      <c r="DH42" s="997"/>
      <c r="DI42" s="997"/>
      <c r="DJ42" s="997"/>
      <c r="DK42" s="998"/>
      <c r="DL42" s="996"/>
      <c r="DM42" s="997"/>
      <c r="DN42" s="997"/>
      <c r="DO42" s="997"/>
      <c r="DP42" s="998"/>
      <c r="DQ42" s="996"/>
      <c r="DR42" s="997"/>
      <c r="DS42" s="997"/>
      <c r="DT42" s="997"/>
      <c r="DU42" s="998"/>
      <c r="DV42" s="999"/>
      <c r="DW42" s="1000"/>
      <c r="DX42" s="1000"/>
      <c r="DY42" s="1000"/>
      <c r="DZ42" s="1001"/>
      <c r="EA42" s="199"/>
    </row>
    <row r="43" spans="1:131" s="200" customFormat="1" ht="26.25" customHeight="1">
      <c r="A43" s="214">
        <v>16</v>
      </c>
      <c r="B43" s="1030" t="s">
        <v>402</v>
      </c>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v>16</v>
      </c>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t="s">
        <v>393</v>
      </c>
      <c r="BF43" s="1025"/>
      <c r="BG43" s="1025"/>
      <c r="BH43" s="1025"/>
      <c r="BI43" s="1026"/>
      <c r="BJ43" s="205"/>
      <c r="BK43" s="205"/>
      <c r="BL43" s="205"/>
      <c r="BM43" s="205"/>
      <c r="BN43" s="205"/>
      <c r="BO43" s="218"/>
      <c r="BP43" s="218"/>
      <c r="BQ43" s="215">
        <v>37</v>
      </c>
      <c r="BR43" s="216"/>
      <c r="BS43" s="1015"/>
      <c r="BT43" s="1016"/>
      <c r="BU43" s="1016"/>
      <c r="BV43" s="1016"/>
      <c r="BW43" s="1016"/>
      <c r="BX43" s="1016"/>
      <c r="BY43" s="1016"/>
      <c r="BZ43" s="1016"/>
      <c r="CA43" s="1016"/>
      <c r="CB43" s="1016"/>
      <c r="CC43" s="1016"/>
      <c r="CD43" s="1016"/>
      <c r="CE43" s="1016"/>
      <c r="CF43" s="1016"/>
      <c r="CG43" s="1017"/>
      <c r="CH43" s="996"/>
      <c r="CI43" s="997"/>
      <c r="CJ43" s="997"/>
      <c r="CK43" s="997"/>
      <c r="CL43" s="998"/>
      <c r="CM43" s="996"/>
      <c r="CN43" s="997"/>
      <c r="CO43" s="997"/>
      <c r="CP43" s="997"/>
      <c r="CQ43" s="998"/>
      <c r="CR43" s="996"/>
      <c r="CS43" s="997"/>
      <c r="CT43" s="997"/>
      <c r="CU43" s="997"/>
      <c r="CV43" s="998"/>
      <c r="CW43" s="996"/>
      <c r="CX43" s="997"/>
      <c r="CY43" s="997"/>
      <c r="CZ43" s="997"/>
      <c r="DA43" s="998"/>
      <c r="DB43" s="996"/>
      <c r="DC43" s="997"/>
      <c r="DD43" s="997"/>
      <c r="DE43" s="997"/>
      <c r="DF43" s="998"/>
      <c r="DG43" s="996"/>
      <c r="DH43" s="997"/>
      <c r="DI43" s="997"/>
      <c r="DJ43" s="997"/>
      <c r="DK43" s="998"/>
      <c r="DL43" s="996"/>
      <c r="DM43" s="997"/>
      <c r="DN43" s="997"/>
      <c r="DO43" s="997"/>
      <c r="DP43" s="998"/>
      <c r="DQ43" s="996"/>
      <c r="DR43" s="997"/>
      <c r="DS43" s="997"/>
      <c r="DT43" s="997"/>
      <c r="DU43" s="998"/>
      <c r="DV43" s="999"/>
      <c r="DW43" s="1000"/>
      <c r="DX43" s="1000"/>
      <c r="DY43" s="1000"/>
      <c r="DZ43" s="1001"/>
      <c r="EA43" s="199"/>
    </row>
    <row r="44" spans="1:131" s="200" customFormat="1" ht="26.25" customHeight="1">
      <c r="A44" s="214">
        <v>17</v>
      </c>
      <c r="B44" s="1030" t="s">
        <v>403</v>
      </c>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t="s">
        <v>112</v>
      </c>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t="s">
        <v>393</v>
      </c>
      <c r="BF44" s="1025"/>
      <c r="BG44" s="1025"/>
      <c r="BH44" s="1025"/>
      <c r="BI44" s="1026"/>
      <c r="BJ44" s="205"/>
      <c r="BK44" s="205"/>
      <c r="BL44" s="205"/>
      <c r="BM44" s="205"/>
      <c r="BN44" s="205"/>
      <c r="BO44" s="218"/>
      <c r="BP44" s="218"/>
      <c r="BQ44" s="215">
        <v>38</v>
      </c>
      <c r="BR44" s="216"/>
      <c r="BS44" s="1015"/>
      <c r="BT44" s="1016"/>
      <c r="BU44" s="1016"/>
      <c r="BV44" s="1016"/>
      <c r="BW44" s="1016"/>
      <c r="BX44" s="1016"/>
      <c r="BY44" s="1016"/>
      <c r="BZ44" s="1016"/>
      <c r="CA44" s="1016"/>
      <c r="CB44" s="1016"/>
      <c r="CC44" s="1016"/>
      <c r="CD44" s="1016"/>
      <c r="CE44" s="1016"/>
      <c r="CF44" s="1016"/>
      <c r="CG44" s="1017"/>
      <c r="CH44" s="996"/>
      <c r="CI44" s="997"/>
      <c r="CJ44" s="997"/>
      <c r="CK44" s="997"/>
      <c r="CL44" s="998"/>
      <c r="CM44" s="996"/>
      <c r="CN44" s="997"/>
      <c r="CO44" s="997"/>
      <c r="CP44" s="997"/>
      <c r="CQ44" s="998"/>
      <c r="CR44" s="996"/>
      <c r="CS44" s="997"/>
      <c r="CT44" s="997"/>
      <c r="CU44" s="997"/>
      <c r="CV44" s="998"/>
      <c r="CW44" s="996"/>
      <c r="CX44" s="997"/>
      <c r="CY44" s="997"/>
      <c r="CZ44" s="997"/>
      <c r="DA44" s="998"/>
      <c r="DB44" s="996"/>
      <c r="DC44" s="997"/>
      <c r="DD44" s="997"/>
      <c r="DE44" s="997"/>
      <c r="DF44" s="998"/>
      <c r="DG44" s="996"/>
      <c r="DH44" s="997"/>
      <c r="DI44" s="997"/>
      <c r="DJ44" s="997"/>
      <c r="DK44" s="998"/>
      <c r="DL44" s="996"/>
      <c r="DM44" s="997"/>
      <c r="DN44" s="997"/>
      <c r="DO44" s="997"/>
      <c r="DP44" s="998"/>
      <c r="DQ44" s="996"/>
      <c r="DR44" s="997"/>
      <c r="DS44" s="997"/>
      <c r="DT44" s="997"/>
      <c r="DU44" s="998"/>
      <c r="DV44" s="999"/>
      <c r="DW44" s="1000"/>
      <c r="DX44" s="1000"/>
      <c r="DY44" s="1000"/>
      <c r="DZ44" s="1001"/>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5"/>
      <c r="BT45" s="1016"/>
      <c r="BU45" s="1016"/>
      <c r="BV45" s="1016"/>
      <c r="BW45" s="1016"/>
      <c r="BX45" s="1016"/>
      <c r="BY45" s="1016"/>
      <c r="BZ45" s="1016"/>
      <c r="CA45" s="1016"/>
      <c r="CB45" s="1016"/>
      <c r="CC45" s="1016"/>
      <c r="CD45" s="1016"/>
      <c r="CE45" s="1016"/>
      <c r="CF45" s="1016"/>
      <c r="CG45" s="1017"/>
      <c r="CH45" s="996"/>
      <c r="CI45" s="997"/>
      <c r="CJ45" s="997"/>
      <c r="CK45" s="997"/>
      <c r="CL45" s="998"/>
      <c r="CM45" s="996"/>
      <c r="CN45" s="997"/>
      <c r="CO45" s="997"/>
      <c r="CP45" s="997"/>
      <c r="CQ45" s="998"/>
      <c r="CR45" s="996"/>
      <c r="CS45" s="997"/>
      <c r="CT45" s="997"/>
      <c r="CU45" s="997"/>
      <c r="CV45" s="998"/>
      <c r="CW45" s="996"/>
      <c r="CX45" s="997"/>
      <c r="CY45" s="997"/>
      <c r="CZ45" s="997"/>
      <c r="DA45" s="998"/>
      <c r="DB45" s="996"/>
      <c r="DC45" s="997"/>
      <c r="DD45" s="997"/>
      <c r="DE45" s="997"/>
      <c r="DF45" s="998"/>
      <c r="DG45" s="996"/>
      <c r="DH45" s="997"/>
      <c r="DI45" s="997"/>
      <c r="DJ45" s="997"/>
      <c r="DK45" s="998"/>
      <c r="DL45" s="996"/>
      <c r="DM45" s="997"/>
      <c r="DN45" s="997"/>
      <c r="DO45" s="997"/>
      <c r="DP45" s="998"/>
      <c r="DQ45" s="996"/>
      <c r="DR45" s="997"/>
      <c r="DS45" s="997"/>
      <c r="DT45" s="997"/>
      <c r="DU45" s="998"/>
      <c r="DV45" s="999"/>
      <c r="DW45" s="1000"/>
      <c r="DX45" s="1000"/>
      <c r="DY45" s="1000"/>
      <c r="DZ45" s="1001"/>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5"/>
      <c r="BT46" s="1016"/>
      <c r="BU46" s="1016"/>
      <c r="BV46" s="1016"/>
      <c r="BW46" s="1016"/>
      <c r="BX46" s="1016"/>
      <c r="BY46" s="1016"/>
      <c r="BZ46" s="1016"/>
      <c r="CA46" s="1016"/>
      <c r="CB46" s="1016"/>
      <c r="CC46" s="1016"/>
      <c r="CD46" s="1016"/>
      <c r="CE46" s="1016"/>
      <c r="CF46" s="1016"/>
      <c r="CG46" s="1017"/>
      <c r="CH46" s="996"/>
      <c r="CI46" s="997"/>
      <c r="CJ46" s="997"/>
      <c r="CK46" s="997"/>
      <c r="CL46" s="998"/>
      <c r="CM46" s="996"/>
      <c r="CN46" s="997"/>
      <c r="CO46" s="997"/>
      <c r="CP46" s="997"/>
      <c r="CQ46" s="998"/>
      <c r="CR46" s="996"/>
      <c r="CS46" s="997"/>
      <c r="CT46" s="997"/>
      <c r="CU46" s="997"/>
      <c r="CV46" s="998"/>
      <c r="CW46" s="996"/>
      <c r="CX46" s="997"/>
      <c r="CY46" s="997"/>
      <c r="CZ46" s="997"/>
      <c r="DA46" s="998"/>
      <c r="DB46" s="996"/>
      <c r="DC46" s="997"/>
      <c r="DD46" s="997"/>
      <c r="DE46" s="997"/>
      <c r="DF46" s="998"/>
      <c r="DG46" s="996"/>
      <c r="DH46" s="997"/>
      <c r="DI46" s="997"/>
      <c r="DJ46" s="997"/>
      <c r="DK46" s="998"/>
      <c r="DL46" s="996"/>
      <c r="DM46" s="997"/>
      <c r="DN46" s="997"/>
      <c r="DO46" s="997"/>
      <c r="DP46" s="998"/>
      <c r="DQ46" s="996"/>
      <c r="DR46" s="997"/>
      <c r="DS46" s="997"/>
      <c r="DT46" s="997"/>
      <c r="DU46" s="998"/>
      <c r="DV46" s="999"/>
      <c r="DW46" s="1000"/>
      <c r="DX46" s="1000"/>
      <c r="DY46" s="1000"/>
      <c r="DZ46" s="1001"/>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5"/>
      <c r="BT47" s="1016"/>
      <c r="BU47" s="1016"/>
      <c r="BV47" s="1016"/>
      <c r="BW47" s="1016"/>
      <c r="BX47" s="1016"/>
      <c r="BY47" s="1016"/>
      <c r="BZ47" s="1016"/>
      <c r="CA47" s="1016"/>
      <c r="CB47" s="1016"/>
      <c r="CC47" s="1016"/>
      <c r="CD47" s="1016"/>
      <c r="CE47" s="1016"/>
      <c r="CF47" s="1016"/>
      <c r="CG47" s="1017"/>
      <c r="CH47" s="996"/>
      <c r="CI47" s="997"/>
      <c r="CJ47" s="997"/>
      <c r="CK47" s="997"/>
      <c r="CL47" s="998"/>
      <c r="CM47" s="996"/>
      <c r="CN47" s="997"/>
      <c r="CO47" s="997"/>
      <c r="CP47" s="997"/>
      <c r="CQ47" s="998"/>
      <c r="CR47" s="996"/>
      <c r="CS47" s="997"/>
      <c r="CT47" s="997"/>
      <c r="CU47" s="997"/>
      <c r="CV47" s="998"/>
      <c r="CW47" s="996"/>
      <c r="CX47" s="997"/>
      <c r="CY47" s="997"/>
      <c r="CZ47" s="997"/>
      <c r="DA47" s="998"/>
      <c r="DB47" s="996"/>
      <c r="DC47" s="997"/>
      <c r="DD47" s="997"/>
      <c r="DE47" s="997"/>
      <c r="DF47" s="998"/>
      <c r="DG47" s="996"/>
      <c r="DH47" s="997"/>
      <c r="DI47" s="997"/>
      <c r="DJ47" s="997"/>
      <c r="DK47" s="998"/>
      <c r="DL47" s="996"/>
      <c r="DM47" s="997"/>
      <c r="DN47" s="997"/>
      <c r="DO47" s="997"/>
      <c r="DP47" s="998"/>
      <c r="DQ47" s="996"/>
      <c r="DR47" s="997"/>
      <c r="DS47" s="997"/>
      <c r="DT47" s="997"/>
      <c r="DU47" s="998"/>
      <c r="DV47" s="999"/>
      <c r="DW47" s="1000"/>
      <c r="DX47" s="1000"/>
      <c r="DY47" s="1000"/>
      <c r="DZ47" s="1001"/>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5"/>
      <c r="BT48" s="1016"/>
      <c r="BU48" s="1016"/>
      <c r="BV48" s="1016"/>
      <c r="BW48" s="1016"/>
      <c r="BX48" s="1016"/>
      <c r="BY48" s="1016"/>
      <c r="BZ48" s="1016"/>
      <c r="CA48" s="1016"/>
      <c r="CB48" s="1016"/>
      <c r="CC48" s="1016"/>
      <c r="CD48" s="1016"/>
      <c r="CE48" s="1016"/>
      <c r="CF48" s="1016"/>
      <c r="CG48" s="1017"/>
      <c r="CH48" s="996"/>
      <c r="CI48" s="997"/>
      <c r="CJ48" s="997"/>
      <c r="CK48" s="997"/>
      <c r="CL48" s="998"/>
      <c r="CM48" s="996"/>
      <c r="CN48" s="997"/>
      <c r="CO48" s="997"/>
      <c r="CP48" s="997"/>
      <c r="CQ48" s="998"/>
      <c r="CR48" s="996"/>
      <c r="CS48" s="997"/>
      <c r="CT48" s="997"/>
      <c r="CU48" s="997"/>
      <c r="CV48" s="998"/>
      <c r="CW48" s="996"/>
      <c r="CX48" s="997"/>
      <c r="CY48" s="997"/>
      <c r="CZ48" s="997"/>
      <c r="DA48" s="998"/>
      <c r="DB48" s="996"/>
      <c r="DC48" s="997"/>
      <c r="DD48" s="997"/>
      <c r="DE48" s="997"/>
      <c r="DF48" s="998"/>
      <c r="DG48" s="996"/>
      <c r="DH48" s="997"/>
      <c r="DI48" s="997"/>
      <c r="DJ48" s="997"/>
      <c r="DK48" s="998"/>
      <c r="DL48" s="996"/>
      <c r="DM48" s="997"/>
      <c r="DN48" s="997"/>
      <c r="DO48" s="997"/>
      <c r="DP48" s="998"/>
      <c r="DQ48" s="996"/>
      <c r="DR48" s="997"/>
      <c r="DS48" s="997"/>
      <c r="DT48" s="997"/>
      <c r="DU48" s="998"/>
      <c r="DV48" s="999"/>
      <c r="DW48" s="1000"/>
      <c r="DX48" s="1000"/>
      <c r="DY48" s="1000"/>
      <c r="DZ48" s="1001"/>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5"/>
      <c r="BT49" s="1016"/>
      <c r="BU49" s="1016"/>
      <c r="BV49" s="1016"/>
      <c r="BW49" s="1016"/>
      <c r="BX49" s="1016"/>
      <c r="BY49" s="1016"/>
      <c r="BZ49" s="1016"/>
      <c r="CA49" s="1016"/>
      <c r="CB49" s="1016"/>
      <c r="CC49" s="1016"/>
      <c r="CD49" s="1016"/>
      <c r="CE49" s="1016"/>
      <c r="CF49" s="1016"/>
      <c r="CG49" s="1017"/>
      <c r="CH49" s="996"/>
      <c r="CI49" s="997"/>
      <c r="CJ49" s="997"/>
      <c r="CK49" s="997"/>
      <c r="CL49" s="998"/>
      <c r="CM49" s="996"/>
      <c r="CN49" s="997"/>
      <c r="CO49" s="997"/>
      <c r="CP49" s="997"/>
      <c r="CQ49" s="998"/>
      <c r="CR49" s="996"/>
      <c r="CS49" s="997"/>
      <c r="CT49" s="997"/>
      <c r="CU49" s="997"/>
      <c r="CV49" s="998"/>
      <c r="CW49" s="996"/>
      <c r="CX49" s="997"/>
      <c r="CY49" s="997"/>
      <c r="CZ49" s="997"/>
      <c r="DA49" s="998"/>
      <c r="DB49" s="996"/>
      <c r="DC49" s="997"/>
      <c r="DD49" s="997"/>
      <c r="DE49" s="997"/>
      <c r="DF49" s="998"/>
      <c r="DG49" s="996"/>
      <c r="DH49" s="997"/>
      <c r="DI49" s="997"/>
      <c r="DJ49" s="997"/>
      <c r="DK49" s="998"/>
      <c r="DL49" s="996"/>
      <c r="DM49" s="997"/>
      <c r="DN49" s="997"/>
      <c r="DO49" s="997"/>
      <c r="DP49" s="998"/>
      <c r="DQ49" s="996"/>
      <c r="DR49" s="997"/>
      <c r="DS49" s="997"/>
      <c r="DT49" s="997"/>
      <c r="DU49" s="998"/>
      <c r="DV49" s="999"/>
      <c r="DW49" s="1000"/>
      <c r="DX49" s="1000"/>
      <c r="DY49" s="1000"/>
      <c r="DZ49" s="1001"/>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5"/>
      <c r="BT50" s="1016"/>
      <c r="BU50" s="1016"/>
      <c r="BV50" s="1016"/>
      <c r="BW50" s="1016"/>
      <c r="BX50" s="1016"/>
      <c r="BY50" s="1016"/>
      <c r="BZ50" s="1016"/>
      <c r="CA50" s="1016"/>
      <c r="CB50" s="1016"/>
      <c r="CC50" s="1016"/>
      <c r="CD50" s="1016"/>
      <c r="CE50" s="1016"/>
      <c r="CF50" s="1016"/>
      <c r="CG50" s="1017"/>
      <c r="CH50" s="996"/>
      <c r="CI50" s="997"/>
      <c r="CJ50" s="997"/>
      <c r="CK50" s="997"/>
      <c r="CL50" s="998"/>
      <c r="CM50" s="996"/>
      <c r="CN50" s="997"/>
      <c r="CO50" s="997"/>
      <c r="CP50" s="997"/>
      <c r="CQ50" s="998"/>
      <c r="CR50" s="996"/>
      <c r="CS50" s="997"/>
      <c r="CT50" s="997"/>
      <c r="CU50" s="997"/>
      <c r="CV50" s="998"/>
      <c r="CW50" s="996"/>
      <c r="CX50" s="997"/>
      <c r="CY50" s="997"/>
      <c r="CZ50" s="997"/>
      <c r="DA50" s="998"/>
      <c r="DB50" s="996"/>
      <c r="DC50" s="997"/>
      <c r="DD50" s="997"/>
      <c r="DE50" s="997"/>
      <c r="DF50" s="998"/>
      <c r="DG50" s="996"/>
      <c r="DH50" s="997"/>
      <c r="DI50" s="997"/>
      <c r="DJ50" s="997"/>
      <c r="DK50" s="998"/>
      <c r="DL50" s="996"/>
      <c r="DM50" s="997"/>
      <c r="DN50" s="997"/>
      <c r="DO50" s="997"/>
      <c r="DP50" s="998"/>
      <c r="DQ50" s="996"/>
      <c r="DR50" s="997"/>
      <c r="DS50" s="997"/>
      <c r="DT50" s="997"/>
      <c r="DU50" s="998"/>
      <c r="DV50" s="999"/>
      <c r="DW50" s="1000"/>
      <c r="DX50" s="1000"/>
      <c r="DY50" s="1000"/>
      <c r="DZ50" s="1001"/>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5"/>
      <c r="BT51" s="1016"/>
      <c r="BU51" s="1016"/>
      <c r="BV51" s="1016"/>
      <c r="BW51" s="1016"/>
      <c r="BX51" s="1016"/>
      <c r="BY51" s="1016"/>
      <c r="BZ51" s="1016"/>
      <c r="CA51" s="1016"/>
      <c r="CB51" s="1016"/>
      <c r="CC51" s="1016"/>
      <c r="CD51" s="1016"/>
      <c r="CE51" s="1016"/>
      <c r="CF51" s="1016"/>
      <c r="CG51" s="1017"/>
      <c r="CH51" s="996"/>
      <c r="CI51" s="997"/>
      <c r="CJ51" s="997"/>
      <c r="CK51" s="997"/>
      <c r="CL51" s="998"/>
      <c r="CM51" s="996"/>
      <c r="CN51" s="997"/>
      <c r="CO51" s="997"/>
      <c r="CP51" s="997"/>
      <c r="CQ51" s="998"/>
      <c r="CR51" s="996"/>
      <c r="CS51" s="997"/>
      <c r="CT51" s="997"/>
      <c r="CU51" s="997"/>
      <c r="CV51" s="998"/>
      <c r="CW51" s="996"/>
      <c r="CX51" s="997"/>
      <c r="CY51" s="997"/>
      <c r="CZ51" s="997"/>
      <c r="DA51" s="998"/>
      <c r="DB51" s="996"/>
      <c r="DC51" s="997"/>
      <c r="DD51" s="997"/>
      <c r="DE51" s="997"/>
      <c r="DF51" s="998"/>
      <c r="DG51" s="996"/>
      <c r="DH51" s="997"/>
      <c r="DI51" s="997"/>
      <c r="DJ51" s="997"/>
      <c r="DK51" s="998"/>
      <c r="DL51" s="996"/>
      <c r="DM51" s="997"/>
      <c r="DN51" s="997"/>
      <c r="DO51" s="997"/>
      <c r="DP51" s="998"/>
      <c r="DQ51" s="996"/>
      <c r="DR51" s="997"/>
      <c r="DS51" s="997"/>
      <c r="DT51" s="997"/>
      <c r="DU51" s="998"/>
      <c r="DV51" s="999"/>
      <c r="DW51" s="1000"/>
      <c r="DX51" s="1000"/>
      <c r="DY51" s="1000"/>
      <c r="DZ51" s="1001"/>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5"/>
      <c r="BT52" s="1016"/>
      <c r="BU52" s="1016"/>
      <c r="BV52" s="1016"/>
      <c r="BW52" s="1016"/>
      <c r="BX52" s="1016"/>
      <c r="BY52" s="1016"/>
      <c r="BZ52" s="1016"/>
      <c r="CA52" s="1016"/>
      <c r="CB52" s="1016"/>
      <c r="CC52" s="1016"/>
      <c r="CD52" s="1016"/>
      <c r="CE52" s="1016"/>
      <c r="CF52" s="1016"/>
      <c r="CG52" s="1017"/>
      <c r="CH52" s="996"/>
      <c r="CI52" s="997"/>
      <c r="CJ52" s="997"/>
      <c r="CK52" s="997"/>
      <c r="CL52" s="998"/>
      <c r="CM52" s="996"/>
      <c r="CN52" s="997"/>
      <c r="CO52" s="997"/>
      <c r="CP52" s="997"/>
      <c r="CQ52" s="998"/>
      <c r="CR52" s="996"/>
      <c r="CS52" s="997"/>
      <c r="CT52" s="997"/>
      <c r="CU52" s="997"/>
      <c r="CV52" s="998"/>
      <c r="CW52" s="996"/>
      <c r="CX52" s="997"/>
      <c r="CY52" s="997"/>
      <c r="CZ52" s="997"/>
      <c r="DA52" s="998"/>
      <c r="DB52" s="996"/>
      <c r="DC52" s="997"/>
      <c r="DD52" s="997"/>
      <c r="DE52" s="997"/>
      <c r="DF52" s="998"/>
      <c r="DG52" s="996"/>
      <c r="DH52" s="997"/>
      <c r="DI52" s="997"/>
      <c r="DJ52" s="997"/>
      <c r="DK52" s="998"/>
      <c r="DL52" s="996"/>
      <c r="DM52" s="997"/>
      <c r="DN52" s="997"/>
      <c r="DO52" s="997"/>
      <c r="DP52" s="998"/>
      <c r="DQ52" s="996"/>
      <c r="DR52" s="997"/>
      <c r="DS52" s="997"/>
      <c r="DT52" s="997"/>
      <c r="DU52" s="998"/>
      <c r="DV52" s="999"/>
      <c r="DW52" s="1000"/>
      <c r="DX52" s="1000"/>
      <c r="DY52" s="1000"/>
      <c r="DZ52" s="1001"/>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5"/>
      <c r="BT53" s="1016"/>
      <c r="BU53" s="1016"/>
      <c r="BV53" s="1016"/>
      <c r="BW53" s="1016"/>
      <c r="BX53" s="1016"/>
      <c r="BY53" s="1016"/>
      <c r="BZ53" s="1016"/>
      <c r="CA53" s="1016"/>
      <c r="CB53" s="1016"/>
      <c r="CC53" s="1016"/>
      <c r="CD53" s="1016"/>
      <c r="CE53" s="1016"/>
      <c r="CF53" s="1016"/>
      <c r="CG53" s="1017"/>
      <c r="CH53" s="996"/>
      <c r="CI53" s="997"/>
      <c r="CJ53" s="997"/>
      <c r="CK53" s="997"/>
      <c r="CL53" s="998"/>
      <c r="CM53" s="996"/>
      <c r="CN53" s="997"/>
      <c r="CO53" s="997"/>
      <c r="CP53" s="997"/>
      <c r="CQ53" s="998"/>
      <c r="CR53" s="996"/>
      <c r="CS53" s="997"/>
      <c r="CT53" s="997"/>
      <c r="CU53" s="997"/>
      <c r="CV53" s="998"/>
      <c r="CW53" s="996"/>
      <c r="CX53" s="997"/>
      <c r="CY53" s="997"/>
      <c r="CZ53" s="997"/>
      <c r="DA53" s="998"/>
      <c r="DB53" s="996"/>
      <c r="DC53" s="997"/>
      <c r="DD53" s="997"/>
      <c r="DE53" s="997"/>
      <c r="DF53" s="998"/>
      <c r="DG53" s="996"/>
      <c r="DH53" s="997"/>
      <c r="DI53" s="997"/>
      <c r="DJ53" s="997"/>
      <c r="DK53" s="998"/>
      <c r="DL53" s="996"/>
      <c r="DM53" s="997"/>
      <c r="DN53" s="997"/>
      <c r="DO53" s="997"/>
      <c r="DP53" s="998"/>
      <c r="DQ53" s="996"/>
      <c r="DR53" s="997"/>
      <c r="DS53" s="997"/>
      <c r="DT53" s="997"/>
      <c r="DU53" s="998"/>
      <c r="DV53" s="999"/>
      <c r="DW53" s="1000"/>
      <c r="DX53" s="1000"/>
      <c r="DY53" s="1000"/>
      <c r="DZ53" s="1001"/>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5"/>
      <c r="BT54" s="1016"/>
      <c r="BU54" s="1016"/>
      <c r="BV54" s="1016"/>
      <c r="BW54" s="1016"/>
      <c r="BX54" s="1016"/>
      <c r="BY54" s="1016"/>
      <c r="BZ54" s="1016"/>
      <c r="CA54" s="1016"/>
      <c r="CB54" s="1016"/>
      <c r="CC54" s="1016"/>
      <c r="CD54" s="1016"/>
      <c r="CE54" s="1016"/>
      <c r="CF54" s="1016"/>
      <c r="CG54" s="1017"/>
      <c r="CH54" s="996"/>
      <c r="CI54" s="997"/>
      <c r="CJ54" s="997"/>
      <c r="CK54" s="997"/>
      <c r="CL54" s="998"/>
      <c r="CM54" s="996"/>
      <c r="CN54" s="997"/>
      <c r="CO54" s="997"/>
      <c r="CP54" s="997"/>
      <c r="CQ54" s="998"/>
      <c r="CR54" s="996"/>
      <c r="CS54" s="997"/>
      <c r="CT54" s="997"/>
      <c r="CU54" s="997"/>
      <c r="CV54" s="998"/>
      <c r="CW54" s="996"/>
      <c r="CX54" s="997"/>
      <c r="CY54" s="997"/>
      <c r="CZ54" s="997"/>
      <c r="DA54" s="998"/>
      <c r="DB54" s="996"/>
      <c r="DC54" s="997"/>
      <c r="DD54" s="997"/>
      <c r="DE54" s="997"/>
      <c r="DF54" s="998"/>
      <c r="DG54" s="996"/>
      <c r="DH54" s="997"/>
      <c r="DI54" s="997"/>
      <c r="DJ54" s="997"/>
      <c r="DK54" s="998"/>
      <c r="DL54" s="996"/>
      <c r="DM54" s="997"/>
      <c r="DN54" s="997"/>
      <c r="DO54" s="997"/>
      <c r="DP54" s="998"/>
      <c r="DQ54" s="996"/>
      <c r="DR54" s="997"/>
      <c r="DS54" s="997"/>
      <c r="DT54" s="997"/>
      <c r="DU54" s="998"/>
      <c r="DV54" s="999"/>
      <c r="DW54" s="1000"/>
      <c r="DX54" s="1000"/>
      <c r="DY54" s="1000"/>
      <c r="DZ54" s="1001"/>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5"/>
      <c r="BT55" s="1016"/>
      <c r="BU55" s="1016"/>
      <c r="BV55" s="1016"/>
      <c r="BW55" s="1016"/>
      <c r="BX55" s="1016"/>
      <c r="BY55" s="1016"/>
      <c r="BZ55" s="1016"/>
      <c r="CA55" s="1016"/>
      <c r="CB55" s="1016"/>
      <c r="CC55" s="1016"/>
      <c r="CD55" s="1016"/>
      <c r="CE55" s="1016"/>
      <c r="CF55" s="1016"/>
      <c r="CG55" s="1017"/>
      <c r="CH55" s="996"/>
      <c r="CI55" s="997"/>
      <c r="CJ55" s="997"/>
      <c r="CK55" s="997"/>
      <c r="CL55" s="998"/>
      <c r="CM55" s="996"/>
      <c r="CN55" s="997"/>
      <c r="CO55" s="997"/>
      <c r="CP55" s="997"/>
      <c r="CQ55" s="998"/>
      <c r="CR55" s="996"/>
      <c r="CS55" s="997"/>
      <c r="CT55" s="997"/>
      <c r="CU55" s="997"/>
      <c r="CV55" s="998"/>
      <c r="CW55" s="996"/>
      <c r="CX55" s="997"/>
      <c r="CY55" s="997"/>
      <c r="CZ55" s="997"/>
      <c r="DA55" s="998"/>
      <c r="DB55" s="996"/>
      <c r="DC55" s="997"/>
      <c r="DD55" s="997"/>
      <c r="DE55" s="997"/>
      <c r="DF55" s="998"/>
      <c r="DG55" s="996"/>
      <c r="DH55" s="997"/>
      <c r="DI55" s="997"/>
      <c r="DJ55" s="997"/>
      <c r="DK55" s="998"/>
      <c r="DL55" s="996"/>
      <c r="DM55" s="997"/>
      <c r="DN55" s="997"/>
      <c r="DO55" s="997"/>
      <c r="DP55" s="998"/>
      <c r="DQ55" s="996"/>
      <c r="DR55" s="997"/>
      <c r="DS55" s="997"/>
      <c r="DT55" s="997"/>
      <c r="DU55" s="998"/>
      <c r="DV55" s="999"/>
      <c r="DW55" s="1000"/>
      <c r="DX55" s="1000"/>
      <c r="DY55" s="1000"/>
      <c r="DZ55" s="1001"/>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5"/>
      <c r="BT56" s="1016"/>
      <c r="BU56" s="1016"/>
      <c r="BV56" s="1016"/>
      <c r="BW56" s="1016"/>
      <c r="BX56" s="1016"/>
      <c r="BY56" s="1016"/>
      <c r="BZ56" s="1016"/>
      <c r="CA56" s="1016"/>
      <c r="CB56" s="1016"/>
      <c r="CC56" s="1016"/>
      <c r="CD56" s="1016"/>
      <c r="CE56" s="1016"/>
      <c r="CF56" s="1016"/>
      <c r="CG56" s="1017"/>
      <c r="CH56" s="996"/>
      <c r="CI56" s="997"/>
      <c r="CJ56" s="997"/>
      <c r="CK56" s="997"/>
      <c r="CL56" s="998"/>
      <c r="CM56" s="996"/>
      <c r="CN56" s="997"/>
      <c r="CO56" s="997"/>
      <c r="CP56" s="997"/>
      <c r="CQ56" s="998"/>
      <c r="CR56" s="996"/>
      <c r="CS56" s="997"/>
      <c r="CT56" s="997"/>
      <c r="CU56" s="997"/>
      <c r="CV56" s="998"/>
      <c r="CW56" s="996"/>
      <c r="CX56" s="997"/>
      <c r="CY56" s="997"/>
      <c r="CZ56" s="997"/>
      <c r="DA56" s="998"/>
      <c r="DB56" s="996"/>
      <c r="DC56" s="997"/>
      <c r="DD56" s="997"/>
      <c r="DE56" s="997"/>
      <c r="DF56" s="998"/>
      <c r="DG56" s="996"/>
      <c r="DH56" s="997"/>
      <c r="DI56" s="997"/>
      <c r="DJ56" s="997"/>
      <c r="DK56" s="998"/>
      <c r="DL56" s="996"/>
      <c r="DM56" s="997"/>
      <c r="DN56" s="997"/>
      <c r="DO56" s="997"/>
      <c r="DP56" s="998"/>
      <c r="DQ56" s="996"/>
      <c r="DR56" s="997"/>
      <c r="DS56" s="997"/>
      <c r="DT56" s="997"/>
      <c r="DU56" s="998"/>
      <c r="DV56" s="999"/>
      <c r="DW56" s="1000"/>
      <c r="DX56" s="1000"/>
      <c r="DY56" s="1000"/>
      <c r="DZ56" s="1001"/>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5"/>
      <c r="BT57" s="1016"/>
      <c r="BU57" s="1016"/>
      <c r="BV57" s="1016"/>
      <c r="BW57" s="1016"/>
      <c r="BX57" s="1016"/>
      <c r="BY57" s="1016"/>
      <c r="BZ57" s="1016"/>
      <c r="CA57" s="1016"/>
      <c r="CB57" s="1016"/>
      <c r="CC57" s="1016"/>
      <c r="CD57" s="1016"/>
      <c r="CE57" s="1016"/>
      <c r="CF57" s="1016"/>
      <c r="CG57" s="1017"/>
      <c r="CH57" s="996"/>
      <c r="CI57" s="997"/>
      <c r="CJ57" s="997"/>
      <c r="CK57" s="997"/>
      <c r="CL57" s="998"/>
      <c r="CM57" s="996"/>
      <c r="CN57" s="997"/>
      <c r="CO57" s="997"/>
      <c r="CP57" s="997"/>
      <c r="CQ57" s="998"/>
      <c r="CR57" s="996"/>
      <c r="CS57" s="997"/>
      <c r="CT57" s="997"/>
      <c r="CU57" s="997"/>
      <c r="CV57" s="998"/>
      <c r="CW57" s="996"/>
      <c r="CX57" s="997"/>
      <c r="CY57" s="997"/>
      <c r="CZ57" s="997"/>
      <c r="DA57" s="998"/>
      <c r="DB57" s="996"/>
      <c r="DC57" s="997"/>
      <c r="DD57" s="997"/>
      <c r="DE57" s="997"/>
      <c r="DF57" s="998"/>
      <c r="DG57" s="996"/>
      <c r="DH57" s="997"/>
      <c r="DI57" s="997"/>
      <c r="DJ57" s="997"/>
      <c r="DK57" s="998"/>
      <c r="DL57" s="996"/>
      <c r="DM57" s="997"/>
      <c r="DN57" s="997"/>
      <c r="DO57" s="997"/>
      <c r="DP57" s="998"/>
      <c r="DQ57" s="996"/>
      <c r="DR57" s="997"/>
      <c r="DS57" s="997"/>
      <c r="DT57" s="997"/>
      <c r="DU57" s="998"/>
      <c r="DV57" s="999"/>
      <c r="DW57" s="1000"/>
      <c r="DX57" s="1000"/>
      <c r="DY57" s="1000"/>
      <c r="DZ57" s="1001"/>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5"/>
      <c r="BT58" s="1016"/>
      <c r="BU58" s="1016"/>
      <c r="BV58" s="1016"/>
      <c r="BW58" s="1016"/>
      <c r="BX58" s="1016"/>
      <c r="BY58" s="1016"/>
      <c r="BZ58" s="1016"/>
      <c r="CA58" s="1016"/>
      <c r="CB58" s="1016"/>
      <c r="CC58" s="1016"/>
      <c r="CD58" s="1016"/>
      <c r="CE58" s="1016"/>
      <c r="CF58" s="1016"/>
      <c r="CG58" s="1017"/>
      <c r="CH58" s="996"/>
      <c r="CI58" s="997"/>
      <c r="CJ58" s="997"/>
      <c r="CK58" s="997"/>
      <c r="CL58" s="998"/>
      <c r="CM58" s="996"/>
      <c r="CN58" s="997"/>
      <c r="CO58" s="997"/>
      <c r="CP58" s="997"/>
      <c r="CQ58" s="998"/>
      <c r="CR58" s="996"/>
      <c r="CS58" s="997"/>
      <c r="CT58" s="997"/>
      <c r="CU58" s="997"/>
      <c r="CV58" s="998"/>
      <c r="CW58" s="996"/>
      <c r="CX58" s="997"/>
      <c r="CY58" s="997"/>
      <c r="CZ58" s="997"/>
      <c r="DA58" s="998"/>
      <c r="DB58" s="996"/>
      <c r="DC58" s="997"/>
      <c r="DD58" s="997"/>
      <c r="DE58" s="997"/>
      <c r="DF58" s="998"/>
      <c r="DG58" s="996"/>
      <c r="DH58" s="997"/>
      <c r="DI58" s="997"/>
      <c r="DJ58" s="997"/>
      <c r="DK58" s="998"/>
      <c r="DL58" s="996"/>
      <c r="DM58" s="997"/>
      <c r="DN58" s="997"/>
      <c r="DO58" s="997"/>
      <c r="DP58" s="998"/>
      <c r="DQ58" s="996"/>
      <c r="DR58" s="997"/>
      <c r="DS58" s="997"/>
      <c r="DT58" s="997"/>
      <c r="DU58" s="998"/>
      <c r="DV58" s="999"/>
      <c r="DW58" s="1000"/>
      <c r="DX58" s="1000"/>
      <c r="DY58" s="1000"/>
      <c r="DZ58" s="1001"/>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5"/>
      <c r="BT59" s="1016"/>
      <c r="BU59" s="1016"/>
      <c r="BV59" s="1016"/>
      <c r="BW59" s="1016"/>
      <c r="BX59" s="1016"/>
      <c r="BY59" s="1016"/>
      <c r="BZ59" s="1016"/>
      <c r="CA59" s="1016"/>
      <c r="CB59" s="1016"/>
      <c r="CC59" s="1016"/>
      <c r="CD59" s="1016"/>
      <c r="CE59" s="1016"/>
      <c r="CF59" s="1016"/>
      <c r="CG59" s="1017"/>
      <c r="CH59" s="996"/>
      <c r="CI59" s="997"/>
      <c r="CJ59" s="997"/>
      <c r="CK59" s="997"/>
      <c r="CL59" s="998"/>
      <c r="CM59" s="996"/>
      <c r="CN59" s="997"/>
      <c r="CO59" s="997"/>
      <c r="CP59" s="997"/>
      <c r="CQ59" s="998"/>
      <c r="CR59" s="996"/>
      <c r="CS59" s="997"/>
      <c r="CT59" s="997"/>
      <c r="CU59" s="997"/>
      <c r="CV59" s="998"/>
      <c r="CW59" s="996"/>
      <c r="CX59" s="997"/>
      <c r="CY59" s="997"/>
      <c r="CZ59" s="997"/>
      <c r="DA59" s="998"/>
      <c r="DB59" s="996"/>
      <c r="DC59" s="997"/>
      <c r="DD59" s="997"/>
      <c r="DE59" s="997"/>
      <c r="DF59" s="998"/>
      <c r="DG59" s="996"/>
      <c r="DH59" s="997"/>
      <c r="DI59" s="997"/>
      <c r="DJ59" s="997"/>
      <c r="DK59" s="998"/>
      <c r="DL59" s="996"/>
      <c r="DM59" s="997"/>
      <c r="DN59" s="997"/>
      <c r="DO59" s="997"/>
      <c r="DP59" s="998"/>
      <c r="DQ59" s="996"/>
      <c r="DR59" s="997"/>
      <c r="DS59" s="997"/>
      <c r="DT59" s="997"/>
      <c r="DU59" s="998"/>
      <c r="DV59" s="999"/>
      <c r="DW59" s="1000"/>
      <c r="DX59" s="1000"/>
      <c r="DY59" s="1000"/>
      <c r="DZ59" s="1001"/>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5"/>
      <c r="BT60" s="1016"/>
      <c r="BU60" s="1016"/>
      <c r="BV60" s="1016"/>
      <c r="BW60" s="1016"/>
      <c r="BX60" s="1016"/>
      <c r="BY60" s="1016"/>
      <c r="BZ60" s="1016"/>
      <c r="CA60" s="1016"/>
      <c r="CB60" s="1016"/>
      <c r="CC60" s="1016"/>
      <c r="CD60" s="1016"/>
      <c r="CE60" s="1016"/>
      <c r="CF60" s="1016"/>
      <c r="CG60" s="1017"/>
      <c r="CH60" s="996"/>
      <c r="CI60" s="997"/>
      <c r="CJ60" s="997"/>
      <c r="CK60" s="997"/>
      <c r="CL60" s="998"/>
      <c r="CM60" s="996"/>
      <c r="CN60" s="997"/>
      <c r="CO60" s="997"/>
      <c r="CP60" s="997"/>
      <c r="CQ60" s="998"/>
      <c r="CR60" s="996"/>
      <c r="CS60" s="997"/>
      <c r="CT60" s="997"/>
      <c r="CU60" s="997"/>
      <c r="CV60" s="998"/>
      <c r="CW60" s="996"/>
      <c r="CX60" s="997"/>
      <c r="CY60" s="997"/>
      <c r="CZ60" s="997"/>
      <c r="DA60" s="998"/>
      <c r="DB60" s="996"/>
      <c r="DC60" s="997"/>
      <c r="DD60" s="997"/>
      <c r="DE60" s="997"/>
      <c r="DF60" s="998"/>
      <c r="DG60" s="996"/>
      <c r="DH60" s="997"/>
      <c r="DI60" s="997"/>
      <c r="DJ60" s="997"/>
      <c r="DK60" s="998"/>
      <c r="DL60" s="996"/>
      <c r="DM60" s="997"/>
      <c r="DN60" s="997"/>
      <c r="DO60" s="997"/>
      <c r="DP60" s="998"/>
      <c r="DQ60" s="996"/>
      <c r="DR60" s="997"/>
      <c r="DS60" s="997"/>
      <c r="DT60" s="997"/>
      <c r="DU60" s="998"/>
      <c r="DV60" s="999"/>
      <c r="DW60" s="1000"/>
      <c r="DX60" s="1000"/>
      <c r="DY60" s="1000"/>
      <c r="DZ60" s="1001"/>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5"/>
      <c r="BT61" s="1016"/>
      <c r="BU61" s="1016"/>
      <c r="BV61" s="1016"/>
      <c r="BW61" s="1016"/>
      <c r="BX61" s="1016"/>
      <c r="BY61" s="1016"/>
      <c r="BZ61" s="1016"/>
      <c r="CA61" s="1016"/>
      <c r="CB61" s="1016"/>
      <c r="CC61" s="1016"/>
      <c r="CD61" s="1016"/>
      <c r="CE61" s="1016"/>
      <c r="CF61" s="1016"/>
      <c r="CG61" s="1017"/>
      <c r="CH61" s="996"/>
      <c r="CI61" s="997"/>
      <c r="CJ61" s="997"/>
      <c r="CK61" s="997"/>
      <c r="CL61" s="998"/>
      <c r="CM61" s="996"/>
      <c r="CN61" s="997"/>
      <c r="CO61" s="997"/>
      <c r="CP61" s="997"/>
      <c r="CQ61" s="998"/>
      <c r="CR61" s="996"/>
      <c r="CS61" s="997"/>
      <c r="CT61" s="997"/>
      <c r="CU61" s="997"/>
      <c r="CV61" s="998"/>
      <c r="CW61" s="996"/>
      <c r="CX61" s="997"/>
      <c r="CY61" s="997"/>
      <c r="CZ61" s="997"/>
      <c r="DA61" s="998"/>
      <c r="DB61" s="996"/>
      <c r="DC61" s="997"/>
      <c r="DD61" s="997"/>
      <c r="DE61" s="997"/>
      <c r="DF61" s="998"/>
      <c r="DG61" s="996"/>
      <c r="DH61" s="997"/>
      <c r="DI61" s="997"/>
      <c r="DJ61" s="997"/>
      <c r="DK61" s="998"/>
      <c r="DL61" s="996"/>
      <c r="DM61" s="997"/>
      <c r="DN61" s="997"/>
      <c r="DO61" s="997"/>
      <c r="DP61" s="998"/>
      <c r="DQ61" s="996"/>
      <c r="DR61" s="997"/>
      <c r="DS61" s="997"/>
      <c r="DT61" s="997"/>
      <c r="DU61" s="998"/>
      <c r="DV61" s="999"/>
      <c r="DW61" s="1000"/>
      <c r="DX61" s="1000"/>
      <c r="DY61" s="1000"/>
      <c r="DZ61" s="1001"/>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404</v>
      </c>
      <c r="BK62" s="1028"/>
      <c r="BL62" s="1028"/>
      <c r="BM62" s="1028"/>
      <c r="BN62" s="1029"/>
      <c r="BO62" s="218"/>
      <c r="BP62" s="218"/>
      <c r="BQ62" s="215">
        <v>56</v>
      </c>
      <c r="BR62" s="216"/>
      <c r="BS62" s="1015"/>
      <c r="BT62" s="1016"/>
      <c r="BU62" s="1016"/>
      <c r="BV62" s="1016"/>
      <c r="BW62" s="1016"/>
      <c r="BX62" s="1016"/>
      <c r="BY62" s="1016"/>
      <c r="BZ62" s="1016"/>
      <c r="CA62" s="1016"/>
      <c r="CB62" s="1016"/>
      <c r="CC62" s="1016"/>
      <c r="CD62" s="1016"/>
      <c r="CE62" s="1016"/>
      <c r="CF62" s="1016"/>
      <c r="CG62" s="1017"/>
      <c r="CH62" s="996"/>
      <c r="CI62" s="997"/>
      <c r="CJ62" s="997"/>
      <c r="CK62" s="997"/>
      <c r="CL62" s="998"/>
      <c r="CM62" s="996"/>
      <c r="CN62" s="997"/>
      <c r="CO62" s="997"/>
      <c r="CP62" s="997"/>
      <c r="CQ62" s="998"/>
      <c r="CR62" s="996"/>
      <c r="CS62" s="997"/>
      <c r="CT62" s="997"/>
      <c r="CU62" s="997"/>
      <c r="CV62" s="998"/>
      <c r="CW62" s="996"/>
      <c r="CX62" s="997"/>
      <c r="CY62" s="997"/>
      <c r="CZ62" s="997"/>
      <c r="DA62" s="998"/>
      <c r="DB62" s="996"/>
      <c r="DC62" s="997"/>
      <c r="DD62" s="997"/>
      <c r="DE62" s="997"/>
      <c r="DF62" s="998"/>
      <c r="DG62" s="996"/>
      <c r="DH62" s="997"/>
      <c r="DI62" s="997"/>
      <c r="DJ62" s="997"/>
      <c r="DK62" s="998"/>
      <c r="DL62" s="996"/>
      <c r="DM62" s="997"/>
      <c r="DN62" s="997"/>
      <c r="DO62" s="997"/>
      <c r="DP62" s="998"/>
      <c r="DQ62" s="996"/>
      <c r="DR62" s="997"/>
      <c r="DS62" s="997"/>
      <c r="DT62" s="997"/>
      <c r="DU62" s="998"/>
      <c r="DV62" s="999"/>
      <c r="DW62" s="1000"/>
      <c r="DX62" s="1000"/>
      <c r="DY62" s="1000"/>
      <c r="DZ62" s="1001"/>
      <c r="EA62" s="199"/>
    </row>
    <row r="63" spans="1:131" s="200" customFormat="1" ht="26.25" customHeight="1" thickBot="1">
      <c r="A63" s="217" t="s">
        <v>374</v>
      </c>
      <c r="B63" s="943" t="s">
        <v>405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291</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5"/>
      <c r="BT63" s="1016"/>
      <c r="BU63" s="1016"/>
      <c r="BV63" s="1016"/>
      <c r="BW63" s="1016"/>
      <c r="BX63" s="1016"/>
      <c r="BY63" s="1016"/>
      <c r="BZ63" s="1016"/>
      <c r="CA63" s="1016"/>
      <c r="CB63" s="1016"/>
      <c r="CC63" s="1016"/>
      <c r="CD63" s="1016"/>
      <c r="CE63" s="1016"/>
      <c r="CF63" s="1016"/>
      <c r="CG63" s="1017"/>
      <c r="CH63" s="996"/>
      <c r="CI63" s="997"/>
      <c r="CJ63" s="997"/>
      <c r="CK63" s="997"/>
      <c r="CL63" s="998"/>
      <c r="CM63" s="996"/>
      <c r="CN63" s="997"/>
      <c r="CO63" s="997"/>
      <c r="CP63" s="997"/>
      <c r="CQ63" s="998"/>
      <c r="CR63" s="996"/>
      <c r="CS63" s="997"/>
      <c r="CT63" s="997"/>
      <c r="CU63" s="997"/>
      <c r="CV63" s="998"/>
      <c r="CW63" s="996"/>
      <c r="CX63" s="997"/>
      <c r="CY63" s="997"/>
      <c r="CZ63" s="997"/>
      <c r="DA63" s="998"/>
      <c r="DB63" s="996"/>
      <c r="DC63" s="997"/>
      <c r="DD63" s="997"/>
      <c r="DE63" s="997"/>
      <c r="DF63" s="998"/>
      <c r="DG63" s="996"/>
      <c r="DH63" s="997"/>
      <c r="DI63" s="997"/>
      <c r="DJ63" s="997"/>
      <c r="DK63" s="998"/>
      <c r="DL63" s="996"/>
      <c r="DM63" s="997"/>
      <c r="DN63" s="997"/>
      <c r="DO63" s="997"/>
      <c r="DP63" s="998"/>
      <c r="DQ63" s="996"/>
      <c r="DR63" s="997"/>
      <c r="DS63" s="997"/>
      <c r="DT63" s="997"/>
      <c r="DU63" s="998"/>
      <c r="DV63" s="999"/>
      <c r="DW63" s="1000"/>
      <c r="DX63" s="1000"/>
      <c r="DY63" s="1000"/>
      <c r="DZ63" s="1001"/>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5"/>
      <c r="BT64" s="1016"/>
      <c r="BU64" s="1016"/>
      <c r="BV64" s="1016"/>
      <c r="BW64" s="1016"/>
      <c r="BX64" s="1016"/>
      <c r="BY64" s="1016"/>
      <c r="BZ64" s="1016"/>
      <c r="CA64" s="1016"/>
      <c r="CB64" s="1016"/>
      <c r="CC64" s="1016"/>
      <c r="CD64" s="1016"/>
      <c r="CE64" s="1016"/>
      <c r="CF64" s="1016"/>
      <c r="CG64" s="1017"/>
      <c r="CH64" s="996"/>
      <c r="CI64" s="997"/>
      <c r="CJ64" s="997"/>
      <c r="CK64" s="997"/>
      <c r="CL64" s="998"/>
      <c r="CM64" s="996"/>
      <c r="CN64" s="997"/>
      <c r="CO64" s="997"/>
      <c r="CP64" s="997"/>
      <c r="CQ64" s="998"/>
      <c r="CR64" s="996"/>
      <c r="CS64" s="997"/>
      <c r="CT64" s="997"/>
      <c r="CU64" s="997"/>
      <c r="CV64" s="998"/>
      <c r="CW64" s="996"/>
      <c r="CX64" s="997"/>
      <c r="CY64" s="997"/>
      <c r="CZ64" s="997"/>
      <c r="DA64" s="998"/>
      <c r="DB64" s="996"/>
      <c r="DC64" s="997"/>
      <c r="DD64" s="997"/>
      <c r="DE64" s="997"/>
      <c r="DF64" s="998"/>
      <c r="DG64" s="996"/>
      <c r="DH64" s="997"/>
      <c r="DI64" s="997"/>
      <c r="DJ64" s="997"/>
      <c r="DK64" s="998"/>
      <c r="DL64" s="996"/>
      <c r="DM64" s="997"/>
      <c r="DN64" s="997"/>
      <c r="DO64" s="997"/>
      <c r="DP64" s="998"/>
      <c r="DQ64" s="996"/>
      <c r="DR64" s="997"/>
      <c r="DS64" s="997"/>
      <c r="DT64" s="997"/>
      <c r="DU64" s="998"/>
      <c r="DV64" s="999"/>
      <c r="DW64" s="1000"/>
      <c r="DX64" s="1000"/>
      <c r="DY64" s="1000"/>
      <c r="DZ64" s="1001"/>
      <c r="EA64" s="199"/>
    </row>
    <row r="65" spans="1:131" s="200" customFormat="1" ht="26.25" customHeight="1" thickBot="1">
      <c r="A65" s="205" t="s">
        <v>406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5"/>
      <c r="BT65" s="1016"/>
      <c r="BU65" s="1016"/>
      <c r="BV65" s="1016"/>
      <c r="BW65" s="1016"/>
      <c r="BX65" s="1016"/>
      <c r="BY65" s="1016"/>
      <c r="BZ65" s="1016"/>
      <c r="CA65" s="1016"/>
      <c r="CB65" s="1016"/>
      <c r="CC65" s="1016"/>
      <c r="CD65" s="1016"/>
      <c r="CE65" s="1016"/>
      <c r="CF65" s="1016"/>
      <c r="CG65" s="1017"/>
      <c r="CH65" s="996"/>
      <c r="CI65" s="997"/>
      <c r="CJ65" s="997"/>
      <c r="CK65" s="997"/>
      <c r="CL65" s="998"/>
      <c r="CM65" s="996"/>
      <c r="CN65" s="997"/>
      <c r="CO65" s="997"/>
      <c r="CP65" s="997"/>
      <c r="CQ65" s="998"/>
      <c r="CR65" s="996"/>
      <c r="CS65" s="997"/>
      <c r="CT65" s="997"/>
      <c r="CU65" s="997"/>
      <c r="CV65" s="998"/>
      <c r="CW65" s="996"/>
      <c r="CX65" s="997"/>
      <c r="CY65" s="997"/>
      <c r="CZ65" s="997"/>
      <c r="DA65" s="998"/>
      <c r="DB65" s="996"/>
      <c r="DC65" s="997"/>
      <c r="DD65" s="997"/>
      <c r="DE65" s="997"/>
      <c r="DF65" s="998"/>
      <c r="DG65" s="996"/>
      <c r="DH65" s="997"/>
      <c r="DI65" s="997"/>
      <c r="DJ65" s="997"/>
      <c r="DK65" s="998"/>
      <c r="DL65" s="996"/>
      <c r="DM65" s="997"/>
      <c r="DN65" s="997"/>
      <c r="DO65" s="997"/>
      <c r="DP65" s="998"/>
      <c r="DQ65" s="996"/>
      <c r="DR65" s="997"/>
      <c r="DS65" s="997"/>
      <c r="DT65" s="997"/>
      <c r="DU65" s="998"/>
      <c r="DV65" s="999"/>
      <c r="DW65" s="1000"/>
      <c r="DX65" s="1000"/>
      <c r="DY65" s="1000"/>
      <c r="DZ65" s="1001"/>
      <c r="EA65" s="199"/>
    </row>
    <row r="66" spans="1:131" s="200" customFormat="1" ht="26.25" customHeight="1">
      <c r="A66" s="1002" t="s">
        <v>407</v>
      </c>
      <c r="B66" s="1003"/>
      <c r="C66" s="1003"/>
      <c r="D66" s="1003"/>
      <c r="E66" s="1003"/>
      <c r="F66" s="1003"/>
      <c r="G66" s="1003"/>
      <c r="H66" s="1003"/>
      <c r="I66" s="1003"/>
      <c r="J66" s="1003"/>
      <c r="K66" s="1003"/>
      <c r="L66" s="1003"/>
      <c r="M66" s="1003"/>
      <c r="N66" s="1003"/>
      <c r="O66" s="1003"/>
      <c r="P66" s="1004"/>
      <c r="Q66" s="988" t="s">
        <v>378</v>
      </c>
      <c r="R66" s="989"/>
      <c r="S66" s="989"/>
      <c r="T66" s="989"/>
      <c r="U66" s="990"/>
      <c r="V66" s="988" t="s">
        <v>379</v>
      </c>
      <c r="W66" s="989"/>
      <c r="X66" s="989"/>
      <c r="Y66" s="989"/>
      <c r="Z66" s="990"/>
      <c r="AA66" s="988" t="s">
        <v>380</v>
      </c>
      <c r="AB66" s="989"/>
      <c r="AC66" s="989"/>
      <c r="AD66" s="989"/>
      <c r="AE66" s="990"/>
      <c r="AF66" s="1008" t="s">
        <v>381</v>
      </c>
      <c r="AG66" s="1009"/>
      <c r="AH66" s="1009"/>
      <c r="AI66" s="1009"/>
      <c r="AJ66" s="1010"/>
      <c r="AK66" s="988" t="s">
        <v>382</v>
      </c>
      <c r="AL66" s="1003"/>
      <c r="AM66" s="1003"/>
      <c r="AN66" s="1003"/>
      <c r="AO66" s="1004"/>
      <c r="AP66" s="988" t="s">
        <v>383</v>
      </c>
      <c r="AQ66" s="989"/>
      <c r="AR66" s="989"/>
      <c r="AS66" s="989"/>
      <c r="AT66" s="990"/>
      <c r="AU66" s="988" t="s">
        <v>408</v>
      </c>
      <c r="AV66" s="989"/>
      <c r="AW66" s="989"/>
      <c r="AX66" s="989"/>
      <c r="AY66" s="990"/>
      <c r="AZ66" s="988" t="s">
        <v>356</v>
      </c>
      <c r="BA66" s="989"/>
      <c r="BB66" s="989"/>
      <c r="BC66" s="989"/>
      <c r="BD66" s="994"/>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1005"/>
      <c r="B67" s="1006"/>
      <c r="C67" s="1006"/>
      <c r="D67" s="1006"/>
      <c r="E67" s="1006"/>
      <c r="F67" s="1006"/>
      <c r="G67" s="1006"/>
      <c r="H67" s="1006"/>
      <c r="I67" s="1006"/>
      <c r="J67" s="1006"/>
      <c r="K67" s="1006"/>
      <c r="L67" s="1006"/>
      <c r="M67" s="1006"/>
      <c r="N67" s="1006"/>
      <c r="O67" s="1006"/>
      <c r="P67" s="1007"/>
      <c r="Q67" s="991"/>
      <c r="R67" s="992"/>
      <c r="S67" s="992"/>
      <c r="T67" s="992"/>
      <c r="U67" s="993"/>
      <c r="V67" s="991"/>
      <c r="W67" s="992"/>
      <c r="X67" s="992"/>
      <c r="Y67" s="992"/>
      <c r="Z67" s="993"/>
      <c r="AA67" s="991"/>
      <c r="AB67" s="992"/>
      <c r="AC67" s="992"/>
      <c r="AD67" s="992"/>
      <c r="AE67" s="993"/>
      <c r="AF67" s="1011"/>
      <c r="AG67" s="1012"/>
      <c r="AH67" s="1012"/>
      <c r="AI67" s="1012"/>
      <c r="AJ67" s="1013"/>
      <c r="AK67" s="1014"/>
      <c r="AL67" s="1006"/>
      <c r="AM67" s="1006"/>
      <c r="AN67" s="1006"/>
      <c r="AO67" s="1007"/>
      <c r="AP67" s="991"/>
      <c r="AQ67" s="992"/>
      <c r="AR67" s="992"/>
      <c r="AS67" s="992"/>
      <c r="AT67" s="993"/>
      <c r="AU67" s="991"/>
      <c r="AV67" s="992"/>
      <c r="AW67" s="992"/>
      <c r="AX67" s="992"/>
      <c r="AY67" s="993"/>
      <c r="AZ67" s="991"/>
      <c r="BA67" s="992"/>
      <c r="BB67" s="992"/>
      <c r="BC67" s="992"/>
      <c r="BD67" s="995"/>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c r="C69" s="974"/>
      <c r="D69" s="974"/>
      <c r="E69" s="974"/>
      <c r="F69" s="974"/>
      <c r="G69" s="974"/>
      <c r="H69" s="974"/>
      <c r="I69" s="974"/>
      <c r="J69" s="974"/>
      <c r="K69" s="974"/>
      <c r="L69" s="974"/>
      <c r="M69" s="974"/>
      <c r="N69" s="974"/>
      <c r="O69" s="974"/>
      <c r="P69" s="975"/>
      <c r="Q69" s="976"/>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374</v>
      </c>
      <c r="B88" s="943" t="s">
        <v>409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43" t="s">
        <v>410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411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412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415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417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418</v>
      </c>
      <c r="AB109" s="893"/>
      <c r="AC109" s="893"/>
      <c r="AD109" s="893"/>
      <c r="AE109" s="894"/>
      <c r="AF109" s="895" t="s">
        <v>288</v>
      </c>
      <c r="AG109" s="893"/>
      <c r="AH109" s="893"/>
      <c r="AI109" s="893"/>
      <c r="AJ109" s="894"/>
      <c r="AK109" s="895" t="s">
        <v>287</v>
      </c>
      <c r="AL109" s="893"/>
      <c r="AM109" s="893"/>
      <c r="AN109" s="893"/>
      <c r="AO109" s="894"/>
      <c r="AP109" s="895" t="s">
        <v>419</v>
      </c>
      <c r="AQ109" s="893"/>
      <c r="AR109" s="893"/>
      <c r="AS109" s="893"/>
      <c r="AT109" s="924"/>
      <c r="AU109" s="892" t="s">
        <v>417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418</v>
      </c>
      <c r="BR109" s="893"/>
      <c r="BS109" s="893"/>
      <c r="BT109" s="893"/>
      <c r="BU109" s="894"/>
      <c r="BV109" s="895" t="s">
        <v>288</v>
      </c>
      <c r="BW109" s="893"/>
      <c r="BX109" s="893"/>
      <c r="BY109" s="893"/>
      <c r="BZ109" s="894"/>
      <c r="CA109" s="895" t="s">
        <v>287</v>
      </c>
      <c r="CB109" s="893"/>
      <c r="CC109" s="893"/>
      <c r="CD109" s="893"/>
      <c r="CE109" s="894"/>
      <c r="CF109" s="931" t="s">
        <v>419</v>
      </c>
      <c r="CG109" s="931"/>
      <c r="CH109" s="931"/>
      <c r="CI109" s="931"/>
      <c r="CJ109" s="931"/>
      <c r="CK109" s="895" t="s">
        <v>420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418</v>
      </c>
      <c r="DH109" s="893"/>
      <c r="DI109" s="893"/>
      <c r="DJ109" s="893"/>
      <c r="DK109" s="894"/>
      <c r="DL109" s="895" t="s">
        <v>288</v>
      </c>
      <c r="DM109" s="893"/>
      <c r="DN109" s="893"/>
      <c r="DO109" s="893"/>
      <c r="DP109" s="894"/>
      <c r="DQ109" s="895" t="s">
        <v>287</v>
      </c>
      <c r="DR109" s="893"/>
      <c r="DS109" s="893"/>
      <c r="DT109" s="893"/>
      <c r="DU109" s="894"/>
      <c r="DV109" s="895" t="s">
        <v>419</v>
      </c>
      <c r="DW109" s="893"/>
      <c r="DX109" s="893"/>
      <c r="DY109" s="893"/>
      <c r="DZ109" s="924"/>
    </row>
    <row r="110" spans="1:131" s="199" customFormat="1" ht="26.25" customHeight="1">
      <c r="A110" s="795" t="s">
        <v>421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2023266</v>
      </c>
      <c r="AB110" s="886"/>
      <c r="AC110" s="886"/>
      <c r="AD110" s="886"/>
      <c r="AE110" s="887"/>
      <c r="AF110" s="888">
        <v>1912015</v>
      </c>
      <c r="AG110" s="886"/>
      <c r="AH110" s="886"/>
      <c r="AI110" s="886"/>
      <c r="AJ110" s="887"/>
      <c r="AK110" s="888">
        <v>1863037</v>
      </c>
      <c r="AL110" s="886"/>
      <c r="AM110" s="886"/>
      <c r="AN110" s="886"/>
      <c r="AO110" s="887"/>
      <c r="AP110" s="889">
        <v>33</v>
      </c>
      <c r="AQ110" s="890"/>
      <c r="AR110" s="890"/>
      <c r="AS110" s="890"/>
      <c r="AT110" s="891"/>
      <c r="AU110" s="925" t="s">
        <v>61</v>
      </c>
      <c r="AV110" s="926"/>
      <c r="AW110" s="926"/>
      <c r="AX110" s="926"/>
      <c r="AY110" s="926"/>
      <c r="AZ110" s="831" t="s">
        <v>422</v>
      </c>
      <c r="BA110" s="796"/>
      <c r="BB110" s="796"/>
      <c r="BC110" s="796"/>
      <c r="BD110" s="796"/>
      <c r="BE110" s="796"/>
      <c r="BF110" s="796"/>
      <c r="BG110" s="796"/>
      <c r="BH110" s="796"/>
      <c r="BI110" s="796"/>
      <c r="BJ110" s="796"/>
      <c r="BK110" s="796"/>
      <c r="BL110" s="796"/>
      <c r="BM110" s="796"/>
      <c r="BN110" s="796"/>
      <c r="BO110" s="796"/>
      <c r="BP110" s="797"/>
      <c r="BQ110" s="832">
        <v>13264069</v>
      </c>
      <c r="BR110" s="813"/>
      <c r="BS110" s="813"/>
      <c r="BT110" s="813"/>
      <c r="BU110" s="813"/>
      <c r="BV110" s="813">
        <v>12169204</v>
      </c>
      <c r="BW110" s="813"/>
      <c r="BX110" s="813"/>
      <c r="BY110" s="813"/>
      <c r="BZ110" s="813"/>
      <c r="CA110" s="813">
        <v>11143501</v>
      </c>
      <c r="CB110" s="813"/>
      <c r="CC110" s="813"/>
      <c r="CD110" s="813"/>
      <c r="CE110" s="813"/>
      <c r="CF110" s="857">
        <v>197.6</v>
      </c>
      <c r="CG110" s="858"/>
      <c r="CH110" s="858"/>
      <c r="CI110" s="858"/>
      <c r="CJ110" s="858"/>
      <c r="CK110" s="921" t="s">
        <v>423</v>
      </c>
      <c r="CL110" s="877"/>
      <c r="CM110" s="882" t="s">
        <v>424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32" t="s">
        <v>112</v>
      </c>
      <c r="DH110" s="813"/>
      <c r="DI110" s="813"/>
      <c r="DJ110" s="813"/>
      <c r="DK110" s="813"/>
      <c r="DL110" s="813" t="s">
        <v>112</v>
      </c>
      <c r="DM110" s="813"/>
      <c r="DN110" s="813"/>
      <c r="DO110" s="813"/>
      <c r="DP110" s="813"/>
      <c r="DQ110" s="813" t="s">
        <v>112</v>
      </c>
      <c r="DR110" s="813"/>
      <c r="DS110" s="813"/>
      <c r="DT110" s="813"/>
      <c r="DU110" s="813"/>
      <c r="DV110" s="814" t="s">
        <v>112</v>
      </c>
      <c r="DW110" s="814"/>
      <c r="DX110" s="814"/>
      <c r="DY110" s="814"/>
      <c r="DZ110" s="815"/>
    </row>
    <row r="111" spans="1:131" s="199" customFormat="1" ht="26.25" customHeight="1">
      <c r="A111" s="762" t="s">
        <v>425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07" t="s">
        <v>112</v>
      </c>
      <c r="AB111" s="908"/>
      <c r="AC111" s="908"/>
      <c r="AD111" s="908"/>
      <c r="AE111" s="909"/>
      <c r="AF111" s="910" t="s">
        <v>112</v>
      </c>
      <c r="AG111" s="908"/>
      <c r="AH111" s="908"/>
      <c r="AI111" s="908"/>
      <c r="AJ111" s="909"/>
      <c r="AK111" s="910" t="s">
        <v>112</v>
      </c>
      <c r="AL111" s="908"/>
      <c r="AM111" s="908"/>
      <c r="AN111" s="908"/>
      <c r="AO111" s="909"/>
      <c r="AP111" s="911" t="s">
        <v>112</v>
      </c>
      <c r="AQ111" s="912"/>
      <c r="AR111" s="912"/>
      <c r="AS111" s="912"/>
      <c r="AT111" s="913"/>
      <c r="AU111" s="927"/>
      <c r="AV111" s="928"/>
      <c r="AW111" s="928"/>
      <c r="AX111" s="928"/>
      <c r="AY111" s="928"/>
      <c r="AZ111" s="803" t="s">
        <v>426</v>
      </c>
      <c r="BA111" s="738"/>
      <c r="BB111" s="738"/>
      <c r="BC111" s="738"/>
      <c r="BD111" s="738"/>
      <c r="BE111" s="738"/>
      <c r="BF111" s="738"/>
      <c r="BG111" s="738"/>
      <c r="BH111" s="738"/>
      <c r="BI111" s="738"/>
      <c r="BJ111" s="738"/>
      <c r="BK111" s="738"/>
      <c r="BL111" s="738"/>
      <c r="BM111" s="738"/>
      <c r="BN111" s="738"/>
      <c r="BO111" s="738"/>
      <c r="BP111" s="739"/>
      <c r="BQ111" s="804">
        <v>153244</v>
      </c>
      <c r="BR111" s="805"/>
      <c r="BS111" s="805"/>
      <c r="BT111" s="805"/>
      <c r="BU111" s="805"/>
      <c r="BV111" s="805">
        <v>128784</v>
      </c>
      <c r="BW111" s="805"/>
      <c r="BX111" s="805"/>
      <c r="BY111" s="805"/>
      <c r="BZ111" s="805"/>
      <c r="CA111" s="805">
        <v>106993</v>
      </c>
      <c r="CB111" s="805"/>
      <c r="CC111" s="805"/>
      <c r="CD111" s="805"/>
      <c r="CE111" s="805"/>
      <c r="CF111" s="866">
        <v>1.9</v>
      </c>
      <c r="CG111" s="867"/>
      <c r="CH111" s="867"/>
      <c r="CI111" s="867"/>
      <c r="CJ111" s="867"/>
      <c r="CK111" s="922"/>
      <c r="CL111" s="879"/>
      <c r="CM111" s="816" t="s">
        <v>427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14" t="s">
        <v>428</v>
      </c>
      <c r="B112" s="915"/>
      <c r="C112" s="738" t="s">
        <v>429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09" t="s">
        <v>112</v>
      </c>
      <c r="AQ112" s="810"/>
      <c r="AR112" s="810"/>
      <c r="AS112" s="810"/>
      <c r="AT112" s="811"/>
      <c r="AU112" s="927"/>
      <c r="AV112" s="928"/>
      <c r="AW112" s="928"/>
      <c r="AX112" s="928"/>
      <c r="AY112" s="928"/>
      <c r="AZ112" s="803" t="s">
        <v>430</v>
      </c>
      <c r="BA112" s="738"/>
      <c r="BB112" s="738"/>
      <c r="BC112" s="738"/>
      <c r="BD112" s="738"/>
      <c r="BE112" s="738"/>
      <c r="BF112" s="738"/>
      <c r="BG112" s="738"/>
      <c r="BH112" s="738"/>
      <c r="BI112" s="738"/>
      <c r="BJ112" s="738"/>
      <c r="BK112" s="738"/>
      <c r="BL112" s="738"/>
      <c r="BM112" s="738"/>
      <c r="BN112" s="738"/>
      <c r="BO112" s="738"/>
      <c r="BP112" s="739"/>
      <c r="BQ112" s="804">
        <v>5048295</v>
      </c>
      <c r="BR112" s="805"/>
      <c r="BS112" s="805"/>
      <c r="BT112" s="805"/>
      <c r="BU112" s="805"/>
      <c r="BV112" s="805">
        <v>4931916</v>
      </c>
      <c r="BW112" s="805"/>
      <c r="BX112" s="805"/>
      <c r="BY112" s="805"/>
      <c r="BZ112" s="805"/>
      <c r="CA112" s="805">
        <v>4795782</v>
      </c>
      <c r="CB112" s="805"/>
      <c r="CC112" s="805"/>
      <c r="CD112" s="805"/>
      <c r="CE112" s="805"/>
      <c r="CF112" s="866">
        <v>85.1</v>
      </c>
      <c r="CG112" s="867"/>
      <c r="CH112" s="867"/>
      <c r="CI112" s="867"/>
      <c r="CJ112" s="867"/>
      <c r="CK112" s="922"/>
      <c r="CL112" s="879"/>
      <c r="CM112" s="816" t="s">
        <v>431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16"/>
      <c r="B113" s="917"/>
      <c r="C113" s="738" t="s">
        <v>432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7">
        <v>436681</v>
      </c>
      <c r="AB113" s="908"/>
      <c r="AC113" s="908"/>
      <c r="AD113" s="908"/>
      <c r="AE113" s="909"/>
      <c r="AF113" s="910">
        <v>440018</v>
      </c>
      <c r="AG113" s="908"/>
      <c r="AH113" s="908"/>
      <c r="AI113" s="908"/>
      <c r="AJ113" s="909"/>
      <c r="AK113" s="910">
        <v>491475</v>
      </c>
      <c r="AL113" s="908"/>
      <c r="AM113" s="908"/>
      <c r="AN113" s="908"/>
      <c r="AO113" s="909"/>
      <c r="AP113" s="911">
        <v>8.6999999999999993</v>
      </c>
      <c r="AQ113" s="912"/>
      <c r="AR113" s="912"/>
      <c r="AS113" s="912"/>
      <c r="AT113" s="913"/>
      <c r="AU113" s="927"/>
      <c r="AV113" s="928"/>
      <c r="AW113" s="928"/>
      <c r="AX113" s="928"/>
      <c r="AY113" s="928"/>
      <c r="AZ113" s="803" t="s">
        <v>433</v>
      </c>
      <c r="BA113" s="738"/>
      <c r="BB113" s="738"/>
      <c r="BC113" s="738"/>
      <c r="BD113" s="738"/>
      <c r="BE113" s="738"/>
      <c r="BF113" s="738"/>
      <c r="BG113" s="738"/>
      <c r="BH113" s="738"/>
      <c r="BI113" s="738"/>
      <c r="BJ113" s="738"/>
      <c r="BK113" s="738"/>
      <c r="BL113" s="738"/>
      <c r="BM113" s="738"/>
      <c r="BN113" s="738"/>
      <c r="BO113" s="738"/>
      <c r="BP113" s="739"/>
      <c r="BQ113" s="804">
        <v>805241</v>
      </c>
      <c r="BR113" s="805"/>
      <c r="BS113" s="805"/>
      <c r="BT113" s="805"/>
      <c r="BU113" s="805"/>
      <c r="BV113" s="805">
        <v>1205767</v>
      </c>
      <c r="BW113" s="805"/>
      <c r="BX113" s="805"/>
      <c r="BY113" s="805"/>
      <c r="BZ113" s="805"/>
      <c r="CA113" s="805">
        <v>1160072</v>
      </c>
      <c r="CB113" s="805"/>
      <c r="CC113" s="805"/>
      <c r="CD113" s="805"/>
      <c r="CE113" s="805"/>
      <c r="CF113" s="866">
        <v>20.6</v>
      </c>
      <c r="CG113" s="867"/>
      <c r="CH113" s="867"/>
      <c r="CI113" s="867"/>
      <c r="CJ113" s="867"/>
      <c r="CK113" s="922"/>
      <c r="CL113" s="879"/>
      <c r="CM113" s="816" t="s">
        <v>434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767" t="s">
        <v>112</v>
      </c>
      <c r="DH113" s="768"/>
      <c r="DI113" s="768"/>
      <c r="DJ113" s="768"/>
      <c r="DK113" s="769"/>
      <c r="DL113" s="770" t="s">
        <v>112</v>
      </c>
      <c r="DM113" s="768"/>
      <c r="DN113" s="768"/>
      <c r="DO113" s="768"/>
      <c r="DP113" s="769"/>
      <c r="DQ113" s="770" t="s">
        <v>112</v>
      </c>
      <c r="DR113" s="768"/>
      <c r="DS113" s="768"/>
      <c r="DT113" s="768"/>
      <c r="DU113" s="769"/>
      <c r="DV113" s="809" t="s">
        <v>112</v>
      </c>
      <c r="DW113" s="810"/>
      <c r="DX113" s="810"/>
      <c r="DY113" s="810"/>
      <c r="DZ113" s="811"/>
    </row>
    <row r="114" spans="1:130" s="199" customFormat="1" ht="26.25" customHeight="1">
      <c r="A114" s="916"/>
      <c r="B114" s="917"/>
      <c r="C114" s="738" t="s">
        <v>435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38813</v>
      </c>
      <c r="AB114" s="768"/>
      <c r="AC114" s="768"/>
      <c r="AD114" s="768"/>
      <c r="AE114" s="769"/>
      <c r="AF114" s="770">
        <v>36883</v>
      </c>
      <c r="AG114" s="768"/>
      <c r="AH114" s="768"/>
      <c r="AI114" s="768"/>
      <c r="AJ114" s="769"/>
      <c r="AK114" s="770">
        <v>38136</v>
      </c>
      <c r="AL114" s="768"/>
      <c r="AM114" s="768"/>
      <c r="AN114" s="768"/>
      <c r="AO114" s="769"/>
      <c r="AP114" s="809">
        <v>0.7</v>
      </c>
      <c r="AQ114" s="810"/>
      <c r="AR114" s="810"/>
      <c r="AS114" s="810"/>
      <c r="AT114" s="811"/>
      <c r="AU114" s="927"/>
      <c r="AV114" s="928"/>
      <c r="AW114" s="928"/>
      <c r="AX114" s="928"/>
      <c r="AY114" s="928"/>
      <c r="AZ114" s="803" t="s">
        <v>436</v>
      </c>
      <c r="BA114" s="738"/>
      <c r="BB114" s="738"/>
      <c r="BC114" s="738"/>
      <c r="BD114" s="738"/>
      <c r="BE114" s="738"/>
      <c r="BF114" s="738"/>
      <c r="BG114" s="738"/>
      <c r="BH114" s="738"/>
      <c r="BI114" s="738"/>
      <c r="BJ114" s="738"/>
      <c r="BK114" s="738"/>
      <c r="BL114" s="738"/>
      <c r="BM114" s="738"/>
      <c r="BN114" s="738"/>
      <c r="BO114" s="738"/>
      <c r="BP114" s="739"/>
      <c r="BQ114" s="804">
        <v>2369168</v>
      </c>
      <c r="BR114" s="805"/>
      <c r="BS114" s="805"/>
      <c r="BT114" s="805"/>
      <c r="BU114" s="805"/>
      <c r="BV114" s="805">
        <v>2440760</v>
      </c>
      <c r="BW114" s="805"/>
      <c r="BX114" s="805"/>
      <c r="BY114" s="805"/>
      <c r="BZ114" s="805"/>
      <c r="CA114" s="805">
        <v>2337169</v>
      </c>
      <c r="CB114" s="805"/>
      <c r="CC114" s="805"/>
      <c r="CD114" s="805"/>
      <c r="CE114" s="805"/>
      <c r="CF114" s="866">
        <v>41.5</v>
      </c>
      <c r="CG114" s="867"/>
      <c r="CH114" s="867"/>
      <c r="CI114" s="867"/>
      <c r="CJ114" s="867"/>
      <c r="CK114" s="922"/>
      <c r="CL114" s="879"/>
      <c r="CM114" s="816" t="s">
        <v>437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767" t="s">
        <v>112</v>
      </c>
      <c r="DH114" s="768"/>
      <c r="DI114" s="768"/>
      <c r="DJ114" s="768"/>
      <c r="DK114" s="769"/>
      <c r="DL114" s="770" t="s">
        <v>112</v>
      </c>
      <c r="DM114" s="768"/>
      <c r="DN114" s="768"/>
      <c r="DO114" s="768"/>
      <c r="DP114" s="769"/>
      <c r="DQ114" s="770" t="s">
        <v>112</v>
      </c>
      <c r="DR114" s="768"/>
      <c r="DS114" s="768"/>
      <c r="DT114" s="768"/>
      <c r="DU114" s="769"/>
      <c r="DV114" s="809" t="s">
        <v>112</v>
      </c>
      <c r="DW114" s="810"/>
      <c r="DX114" s="810"/>
      <c r="DY114" s="810"/>
      <c r="DZ114" s="811"/>
    </row>
    <row r="115" spans="1:130" s="199" customFormat="1" ht="26.25" customHeight="1">
      <c r="A115" s="916"/>
      <c r="B115" s="917"/>
      <c r="C115" s="738" t="s">
        <v>438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7">
        <v>17644</v>
      </c>
      <c r="AB115" s="908"/>
      <c r="AC115" s="908"/>
      <c r="AD115" s="908"/>
      <c r="AE115" s="909"/>
      <c r="AF115" s="910">
        <v>10549</v>
      </c>
      <c r="AG115" s="908"/>
      <c r="AH115" s="908"/>
      <c r="AI115" s="908"/>
      <c r="AJ115" s="909"/>
      <c r="AK115" s="910">
        <v>8770</v>
      </c>
      <c r="AL115" s="908"/>
      <c r="AM115" s="908"/>
      <c r="AN115" s="908"/>
      <c r="AO115" s="909"/>
      <c r="AP115" s="911">
        <v>0.2</v>
      </c>
      <c r="AQ115" s="912"/>
      <c r="AR115" s="912"/>
      <c r="AS115" s="912"/>
      <c r="AT115" s="913"/>
      <c r="AU115" s="927"/>
      <c r="AV115" s="928"/>
      <c r="AW115" s="928"/>
      <c r="AX115" s="928"/>
      <c r="AY115" s="928"/>
      <c r="AZ115" s="803" t="s">
        <v>439</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79"/>
      <c r="CM115" s="803" t="s">
        <v>440</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09" t="s">
        <v>112</v>
      </c>
      <c r="DW115" s="810"/>
      <c r="DX115" s="810"/>
      <c r="DY115" s="810"/>
      <c r="DZ115" s="811"/>
    </row>
    <row r="116" spans="1:130" s="199" customFormat="1" ht="26.25" customHeight="1">
      <c r="A116" s="918"/>
      <c r="B116" s="919"/>
      <c r="C116" s="848" t="s">
        <v>441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67">
        <v>179</v>
      </c>
      <c r="AB116" s="768"/>
      <c r="AC116" s="768"/>
      <c r="AD116" s="768"/>
      <c r="AE116" s="769"/>
      <c r="AF116" s="770">
        <v>152</v>
      </c>
      <c r="AG116" s="768"/>
      <c r="AH116" s="768"/>
      <c r="AI116" s="768"/>
      <c r="AJ116" s="769"/>
      <c r="AK116" s="770">
        <v>127</v>
      </c>
      <c r="AL116" s="768"/>
      <c r="AM116" s="768"/>
      <c r="AN116" s="768"/>
      <c r="AO116" s="769"/>
      <c r="AP116" s="809">
        <v>0</v>
      </c>
      <c r="AQ116" s="810"/>
      <c r="AR116" s="810"/>
      <c r="AS116" s="810"/>
      <c r="AT116" s="811"/>
      <c r="AU116" s="927"/>
      <c r="AV116" s="928"/>
      <c r="AW116" s="928"/>
      <c r="AX116" s="928"/>
      <c r="AY116" s="928"/>
      <c r="AZ116" s="854" t="s">
        <v>442</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79"/>
      <c r="CM116" s="816" t="s">
        <v>443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767">
        <v>20592</v>
      </c>
      <c r="DH116" s="768"/>
      <c r="DI116" s="768"/>
      <c r="DJ116" s="768"/>
      <c r="DK116" s="769"/>
      <c r="DL116" s="770">
        <v>17030</v>
      </c>
      <c r="DM116" s="768"/>
      <c r="DN116" s="768"/>
      <c r="DO116" s="768"/>
      <c r="DP116" s="769"/>
      <c r="DQ116" s="770">
        <v>13520</v>
      </c>
      <c r="DR116" s="768"/>
      <c r="DS116" s="768"/>
      <c r="DT116" s="768"/>
      <c r="DU116" s="769"/>
      <c r="DV116" s="809">
        <v>0.2</v>
      </c>
      <c r="DW116" s="810"/>
      <c r="DX116" s="810"/>
      <c r="DY116" s="810"/>
      <c r="DZ116" s="811"/>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45" t="s">
        <v>444</v>
      </c>
      <c r="Z117" s="894"/>
      <c r="AA117" s="899">
        <v>2516583</v>
      </c>
      <c r="AB117" s="900"/>
      <c r="AC117" s="900"/>
      <c r="AD117" s="900"/>
      <c r="AE117" s="901"/>
      <c r="AF117" s="902">
        <v>2399617</v>
      </c>
      <c r="AG117" s="900"/>
      <c r="AH117" s="900"/>
      <c r="AI117" s="900"/>
      <c r="AJ117" s="901"/>
      <c r="AK117" s="902">
        <v>2401545</v>
      </c>
      <c r="AL117" s="900"/>
      <c r="AM117" s="900"/>
      <c r="AN117" s="900"/>
      <c r="AO117" s="901"/>
      <c r="AP117" s="903"/>
      <c r="AQ117" s="904"/>
      <c r="AR117" s="904"/>
      <c r="AS117" s="904"/>
      <c r="AT117" s="905"/>
      <c r="AU117" s="927"/>
      <c r="AV117" s="928"/>
      <c r="AW117" s="928"/>
      <c r="AX117" s="928"/>
      <c r="AY117" s="928"/>
      <c r="AZ117" s="854" t="s">
        <v>445</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79"/>
      <c r="CM117" s="816" t="s">
        <v>446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767" t="s">
        <v>112</v>
      </c>
      <c r="DH117" s="768"/>
      <c r="DI117" s="768"/>
      <c r="DJ117" s="768"/>
      <c r="DK117" s="769"/>
      <c r="DL117" s="770" t="s">
        <v>112</v>
      </c>
      <c r="DM117" s="768"/>
      <c r="DN117" s="768"/>
      <c r="DO117" s="768"/>
      <c r="DP117" s="769"/>
      <c r="DQ117" s="770" t="s">
        <v>112</v>
      </c>
      <c r="DR117" s="768"/>
      <c r="DS117" s="768"/>
      <c r="DT117" s="768"/>
      <c r="DU117" s="769"/>
      <c r="DV117" s="809" t="s">
        <v>112</v>
      </c>
      <c r="DW117" s="810"/>
      <c r="DX117" s="810"/>
      <c r="DY117" s="810"/>
      <c r="DZ117" s="811"/>
    </row>
    <row r="118" spans="1:130" s="199" customFormat="1" ht="26.25" customHeight="1">
      <c r="A118" s="892" t="s">
        <v>420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418</v>
      </c>
      <c r="AB118" s="893"/>
      <c r="AC118" s="893"/>
      <c r="AD118" s="893"/>
      <c r="AE118" s="894"/>
      <c r="AF118" s="895" t="s">
        <v>288</v>
      </c>
      <c r="AG118" s="893"/>
      <c r="AH118" s="893"/>
      <c r="AI118" s="893"/>
      <c r="AJ118" s="894"/>
      <c r="AK118" s="895" t="s">
        <v>287</v>
      </c>
      <c r="AL118" s="893"/>
      <c r="AM118" s="893"/>
      <c r="AN118" s="893"/>
      <c r="AO118" s="894"/>
      <c r="AP118" s="896" t="s">
        <v>419</v>
      </c>
      <c r="AQ118" s="897"/>
      <c r="AR118" s="897"/>
      <c r="AS118" s="897"/>
      <c r="AT118" s="898"/>
      <c r="AU118" s="927"/>
      <c r="AV118" s="928"/>
      <c r="AW118" s="928"/>
      <c r="AX118" s="928"/>
      <c r="AY118" s="928"/>
      <c r="AZ118" s="847" t="s">
        <v>447</v>
      </c>
      <c r="BA118" s="848"/>
      <c r="BB118" s="848"/>
      <c r="BC118" s="848"/>
      <c r="BD118" s="848"/>
      <c r="BE118" s="848"/>
      <c r="BF118" s="848"/>
      <c r="BG118" s="848"/>
      <c r="BH118" s="848"/>
      <c r="BI118" s="848"/>
      <c r="BJ118" s="848"/>
      <c r="BK118" s="848"/>
      <c r="BL118" s="848"/>
      <c r="BM118" s="848"/>
      <c r="BN118" s="848"/>
      <c r="BO118" s="848"/>
      <c r="BP118" s="849"/>
      <c r="BQ118" s="850" t="s">
        <v>112</v>
      </c>
      <c r="BR118" s="851"/>
      <c r="BS118" s="851"/>
      <c r="BT118" s="851"/>
      <c r="BU118" s="851"/>
      <c r="BV118" s="851" t="s">
        <v>112</v>
      </c>
      <c r="BW118" s="851"/>
      <c r="BX118" s="851"/>
      <c r="BY118" s="851"/>
      <c r="BZ118" s="851"/>
      <c r="CA118" s="851" t="s">
        <v>112</v>
      </c>
      <c r="CB118" s="851"/>
      <c r="CC118" s="851"/>
      <c r="CD118" s="851"/>
      <c r="CE118" s="851"/>
      <c r="CF118" s="866" t="s">
        <v>112</v>
      </c>
      <c r="CG118" s="867"/>
      <c r="CH118" s="867"/>
      <c r="CI118" s="867"/>
      <c r="CJ118" s="867"/>
      <c r="CK118" s="922"/>
      <c r="CL118" s="879"/>
      <c r="CM118" s="816" t="s">
        <v>448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767" t="s">
        <v>112</v>
      </c>
      <c r="DH118" s="768"/>
      <c r="DI118" s="768"/>
      <c r="DJ118" s="768"/>
      <c r="DK118" s="769"/>
      <c r="DL118" s="770" t="s">
        <v>112</v>
      </c>
      <c r="DM118" s="768"/>
      <c r="DN118" s="768"/>
      <c r="DO118" s="768"/>
      <c r="DP118" s="769"/>
      <c r="DQ118" s="770" t="s">
        <v>112</v>
      </c>
      <c r="DR118" s="768"/>
      <c r="DS118" s="768"/>
      <c r="DT118" s="768"/>
      <c r="DU118" s="769"/>
      <c r="DV118" s="809" t="s">
        <v>112</v>
      </c>
      <c r="DW118" s="810"/>
      <c r="DX118" s="810"/>
      <c r="DY118" s="810"/>
      <c r="DZ118" s="811"/>
    </row>
    <row r="119" spans="1:130" s="199" customFormat="1" ht="26.25" customHeight="1">
      <c r="A119" s="876" t="s">
        <v>423</v>
      </c>
      <c r="B119" s="877"/>
      <c r="C119" s="882" t="s">
        <v>424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45" t="s">
        <v>449</v>
      </c>
      <c r="BP119" s="846"/>
      <c r="BQ119" s="850">
        <v>21640017</v>
      </c>
      <c r="BR119" s="851"/>
      <c r="BS119" s="851"/>
      <c r="BT119" s="851"/>
      <c r="BU119" s="851"/>
      <c r="BV119" s="851">
        <v>20876431</v>
      </c>
      <c r="BW119" s="851"/>
      <c r="BX119" s="851"/>
      <c r="BY119" s="851"/>
      <c r="BZ119" s="851"/>
      <c r="CA119" s="851">
        <v>19543517</v>
      </c>
      <c r="CB119" s="851"/>
      <c r="CC119" s="851"/>
      <c r="CD119" s="851"/>
      <c r="CE119" s="851"/>
      <c r="CF119" s="734"/>
      <c r="CG119" s="735"/>
      <c r="CH119" s="735"/>
      <c r="CI119" s="735"/>
      <c r="CJ119" s="844"/>
      <c r="CK119" s="923"/>
      <c r="CL119" s="881"/>
      <c r="CM119" s="806" t="s">
        <v>450</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50">
        <v>132652</v>
      </c>
      <c r="DH119" s="751"/>
      <c r="DI119" s="751"/>
      <c r="DJ119" s="751"/>
      <c r="DK119" s="752"/>
      <c r="DL119" s="753">
        <v>111754</v>
      </c>
      <c r="DM119" s="751"/>
      <c r="DN119" s="751"/>
      <c r="DO119" s="751"/>
      <c r="DP119" s="752"/>
      <c r="DQ119" s="753">
        <v>93473</v>
      </c>
      <c r="DR119" s="751"/>
      <c r="DS119" s="751"/>
      <c r="DT119" s="751"/>
      <c r="DU119" s="752"/>
      <c r="DV119" s="819">
        <v>1.7</v>
      </c>
      <c r="DW119" s="820"/>
      <c r="DX119" s="820"/>
      <c r="DY119" s="820"/>
      <c r="DZ119" s="821"/>
    </row>
    <row r="120" spans="1:130" s="199" customFormat="1" ht="26.25" customHeight="1">
      <c r="A120" s="878"/>
      <c r="B120" s="879"/>
      <c r="C120" s="816" t="s">
        <v>427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767" t="s">
        <v>112</v>
      </c>
      <c r="AB120" s="768"/>
      <c r="AC120" s="768"/>
      <c r="AD120" s="768"/>
      <c r="AE120" s="769"/>
      <c r="AF120" s="770" t="s">
        <v>112</v>
      </c>
      <c r="AG120" s="768"/>
      <c r="AH120" s="768"/>
      <c r="AI120" s="768"/>
      <c r="AJ120" s="769"/>
      <c r="AK120" s="770" t="s">
        <v>112</v>
      </c>
      <c r="AL120" s="768"/>
      <c r="AM120" s="768"/>
      <c r="AN120" s="768"/>
      <c r="AO120" s="769"/>
      <c r="AP120" s="809" t="s">
        <v>112</v>
      </c>
      <c r="AQ120" s="810"/>
      <c r="AR120" s="810"/>
      <c r="AS120" s="810"/>
      <c r="AT120" s="811"/>
      <c r="AU120" s="868" t="s">
        <v>451</v>
      </c>
      <c r="AV120" s="869"/>
      <c r="AW120" s="869"/>
      <c r="AX120" s="869"/>
      <c r="AY120" s="870"/>
      <c r="AZ120" s="831" t="s">
        <v>452</v>
      </c>
      <c r="BA120" s="796"/>
      <c r="BB120" s="796"/>
      <c r="BC120" s="796"/>
      <c r="BD120" s="796"/>
      <c r="BE120" s="796"/>
      <c r="BF120" s="796"/>
      <c r="BG120" s="796"/>
      <c r="BH120" s="796"/>
      <c r="BI120" s="796"/>
      <c r="BJ120" s="796"/>
      <c r="BK120" s="796"/>
      <c r="BL120" s="796"/>
      <c r="BM120" s="796"/>
      <c r="BN120" s="796"/>
      <c r="BO120" s="796"/>
      <c r="BP120" s="797"/>
      <c r="BQ120" s="832">
        <v>4828024</v>
      </c>
      <c r="BR120" s="813"/>
      <c r="BS120" s="813"/>
      <c r="BT120" s="813"/>
      <c r="BU120" s="813"/>
      <c r="BV120" s="813">
        <v>5074027</v>
      </c>
      <c r="BW120" s="813"/>
      <c r="BX120" s="813"/>
      <c r="BY120" s="813"/>
      <c r="BZ120" s="813"/>
      <c r="CA120" s="813">
        <v>5308837</v>
      </c>
      <c r="CB120" s="813"/>
      <c r="CC120" s="813"/>
      <c r="CD120" s="813"/>
      <c r="CE120" s="813"/>
      <c r="CF120" s="857">
        <v>94.2</v>
      </c>
      <c r="CG120" s="858"/>
      <c r="CH120" s="858"/>
      <c r="CI120" s="858"/>
      <c r="CJ120" s="858"/>
      <c r="CK120" s="859" t="s">
        <v>453</v>
      </c>
      <c r="CL120" s="823"/>
      <c r="CM120" s="823"/>
      <c r="CN120" s="823"/>
      <c r="CO120" s="824"/>
      <c r="CP120" s="863" t="s">
        <v>402</v>
      </c>
      <c r="CQ120" s="864"/>
      <c r="CR120" s="864"/>
      <c r="CS120" s="864"/>
      <c r="CT120" s="864"/>
      <c r="CU120" s="864"/>
      <c r="CV120" s="864"/>
      <c r="CW120" s="864"/>
      <c r="CX120" s="864"/>
      <c r="CY120" s="864"/>
      <c r="CZ120" s="864"/>
      <c r="DA120" s="864"/>
      <c r="DB120" s="864"/>
      <c r="DC120" s="864"/>
      <c r="DD120" s="864"/>
      <c r="DE120" s="864"/>
      <c r="DF120" s="865"/>
      <c r="DG120" s="832">
        <v>1770104</v>
      </c>
      <c r="DH120" s="813"/>
      <c r="DI120" s="813"/>
      <c r="DJ120" s="813"/>
      <c r="DK120" s="813"/>
      <c r="DL120" s="813">
        <v>1744485</v>
      </c>
      <c r="DM120" s="813"/>
      <c r="DN120" s="813"/>
      <c r="DO120" s="813"/>
      <c r="DP120" s="813"/>
      <c r="DQ120" s="813">
        <v>1754524</v>
      </c>
      <c r="DR120" s="813"/>
      <c r="DS120" s="813"/>
      <c r="DT120" s="813"/>
      <c r="DU120" s="813"/>
      <c r="DV120" s="814">
        <v>31.1</v>
      </c>
      <c r="DW120" s="814"/>
      <c r="DX120" s="814"/>
      <c r="DY120" s="814"/>
      <c r="DZ120" s="815"/>
    </row>
    <row r="121" spans="1:130" s="199" customFormat="1" ht="26.25" customHeight="1">
      <c r="A121" s="878"/>
      <c r="B121" s="879"/>
      <c r="C121" s="854" t="s">
        <v>454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09" t="s">
        <v>112</v>
      </c>
      <c r="AQ121" s="810"/>
      <c r="AR121" s="810"/>
      <c r="AS121" s="810"/>
      <c r="AT121" s="811"/>
      <c r="AU121" s="871"/>
      <c r="AV121" s="872"/>
      <c r="AW121" s="872"/>
      <c r="AX121" s="872"/>
      <c r="AY121" s="873"/>
      <c r="AZ121" s="803" t="s">
        <v>455</v>
      </c>
      <c r="BA121" s="738"/>
      <c r="BB121" s="738"/>
      <c r="BC121" s="738"/>
      <c r="BD121" s="738"/>
      <c r="BE121" s="738"/>
      <c r="BF121" s="738"/>
      <c r="BG121" s="738"/>
      <c r="BH121" s="738"/>
      <c r="BI121" s="738"/>
      <c r="BJ121" s="738"/>
      <c r="BK121" s="738"/>
      <c r="BL121" s="738"/>
      <c r="BM121" s="738"/>
      <c r="BN121" s="738"/>
      <c r="BO121" s="738"/>
      <c r="BP121" s="739"/>
      <c r="BQ121" s="804">
        <v>230704</v>
      </c>
      <c r="BR121" s="805"/>
      <c r="BS121" s="805"/>
      <c r="BT121" s="805"/>
      <c r="BU121" s="805"/>
      <c r="BV121" s="805">
        <v>184759</v>
      </c>
      <c r="BW121" s="805"/>
      <c r="BX121" s="805"/>
      <c r="BY121" s="805"/>
      <c r="BZ121" s="805"/>
      <c r="CA121" s="805">
        <v>97986</v>
      </c>
      <c r="CB121" s="805"/>
      <c r="CC121" s="805"/>
      <c r="CD121" s="805"/>
      <c r="CE121" s="805"/>
      <c r="CF121" s="866">
        <v>1.7</v>
      </c>
      <c r="CG121" s="867"/>
      <c r="CH121" s="867"/>
      <c r="CI121" s="867"/>
      <c r="CJ121" s="867"/>
      <c r="CK121" s="860"/>
      <c r="CL121" s="826"/>
      <c r="CM121" s="826"/>
      <c r="CN121" s="826"/>
      <c r="CO121" s="827"/>
      <c r="CP121" s="835" t="s">
        <v>401</v>
      </c>
      <c r="CQ121" s="836"/>
      <c r="CR121" s="836"/>
      <c r="CS121" s="836"/>
      <c r="CT121" s="836"/>
      <c r="CU121" s="836"/>
      <c r="CV121" s="836"/>
      <c r="CW121" s="836"/>
      <c r="CX121" s="836"/>
      <c r="CY121" s="836"/>
      <c r="CZ121" s="836"/>
      <c r="DA121" s="836"/>
      <c r="DB121" s="836"/>
      <c r="DC121" s="836"/>
      <c r="DD121" s="836"/>
      <c r="DE121" s="836"/>
      <c r="DF121" s="837"/>
      <c r="DG121" s="804">
        <v>962775</v>
      </c>
      <c r="DH121" s="805"/>
      <c r="DI121" s="805"/>
      <c r="DJ121" s="805"/>
      <c r="DK121" s="805"/>
      <c r="DL121" s="805">
        <v>1040289</v>
      </c>
      <c r="DM121" s="805"/>
      <c r="DN121" s="805"/>
      <c r="DO121" s="805"/>
      <c r="DP121" s="805"/>
      <c r="DQ121" s="805">
        <v>1043935</v>
      </c>
      <c r="DR121" s="805"/>
      <c r="DS121" s="805"/>
      <c r="DT121" s="805"/>
      <c r="DU121" s="805"/>
      <c r="DV121" s="782">
        <v>18.5</v>
      </c>
      <c r="DW121" s="782"/>
      <c r="DX121" s="782"/>
      <c r="DY121" s="782"/>
      <c r="DZ121" s="783"/>
    </row>
    <row r="122" spans="1:130" s="199" customFormat="1" ht="26.25" customHeight="1">
      <c r="A122" s="878"/>
      <c r="B122" s="879"/>
      <c r="C122" s="816" t="s">
        <v>437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767" t="s">
        <v>112</v>
      </c>
      <c r="AB122" s="768"/>
      <c r="AC122" s="768"/>
      <c r="AD122" s="768"/>
      <c r="AE122" s="769"/>
      <c r="AF122" s="770" t="s">
        <v>112</v>
      </c>
      <c r="AG122" s="768"/>
      <c r="AH122" s="768"/>
      <c r="AI122" s="768"/>
      <c r="AJ122" s="769"/>
      <c r="AK122" s="770" t="s">
        <v>112</v>
      </c>
      <c r="AL122" s="768"/>
      <c r="AM122" s="768"/>
      <c r="AN122" s="768"/>
      <c r="AO122" s="769"/>
      <c r="AP122" s="809" t="s">
        <v>112</v>
      </c>
      <c r="AQ122" s="810"/>
      <c r="AR122" s="810"/>
      <c r="AS122" s="810"/>
      <c r="AT122" s="811"/>
      <c r="AU122" s="871"/>
      <c r="AV122" s="872"/>
      <c r="AW122" s="872"/>
      <c r="AX122" s="872"/>
      <c r="AY122" s="873"/>
      <c r="AZ122" s="847" t="s">
        <v>456</v>
      </c>
      <c r="BA122" s="848"/>
      <c r="BB122" s="848"/>
      <c r="BC122" s="848"/>
      <c r="BD122" s="848"/>
      <c r="BE122" s="848"/>
      <c r="BF122" s="848"/>
      <c r="BG122" s="848"/>
      <c r="BH122" s="848"/>
      <c r="BI122" s="848"/>
      <c r="BJ122" s="848"/>
      <c r="BK122" s="848"/>
      <c r="BL122" s="848"/>
      <c r="BM122" s="848"/>
      <c r="BN122" s="848"/>
      <c r="BO122" s="848"/>
      <c r="BP122" s="849"/>
      <c r="BQ122" s="850">
        <v>13433700</v>
      </c>
      <c r="BR122" s="851"/>
      <c r="BS122" s="851"/>
      <c r="BT122" s="851"/>
      <c r="BU122" s="851"/>
      <c r="BV122" s="851">
        <v>12655692</v>
      </c>
      <c r="BW122" s="851"/>
      <c r="BX122" s="851"/>
      <c r="BY122" s="851"/>
      <c r="BZ122" s="851"/>
      <c r="CA122" s="851">
        <v>11855488</v>
      </c>
      <c r="CB122" s="851"/>
      <c r="CC122" s="851"/>
      <c r="CD122" s="851"/>
      <c r="CE122" s="851"/>
      <c r="CF122" s="852">
        <v>210.3</v>
      </c>
      <c r="CG122" s="853"/>
      <c r="CH122" s="853"/>
      <c r="CI122" s="853"/>
      <c r="CJ122" s="853"/>
      <c r="CK122" s="860"/>
      <c r="CL122" s="826"/>
      <c r="CM122" s="826"/>
      <c r="CN122" s="826"/>
      <c r="CO122" s="827"/>
      <c r="CP122" s="835" t="s">
        <v>396</v>
      </c>
      <c r="CQ122" s="836"/>
      <c r="CR122" s="836"/>
      <c r="CS122" s="836"/>
      <c r="CT122" s="836"/>
      <c r="CU122" s="836"/>
      <c r="CV122" s="836"/>
      <c r="CW122" s="836"/>
      <c r="CX122" s="836"/>
      <c r="CY122" s="836"/>
      <c r="CZ122" s="836"/>
      <c r="DA122" s="836"/>
      <c r="DB122" s="836"/>
      <c r="DC122" s="836"/>
      <c r="DD122" s="836"/>
      <c r="DE122" s="836"/>
      <c r="DF122" s="837"/>
      <c r="DG122" s="804">
        <v>993615</v>
      </c>
      <c r="DH122" s="805"/>
      <c r="DI122" s="805"/>
      <c r="DJ122" s="805"/>
      <c r="DK122" s="805"/>
      <c r="DL122" s="805">
        <v>916754</v>
      </c>
      <c r="DM122" s="805"/>
      <c r="DN122" s="805"/>
      <c r="DO122" s="805"/>
      <c r="DP122" s="805"/>
      <c r="DQ122" s="805">
        <v>858916</v>
      </c>
      <c r="DR122" s="805"/>
      <c r="DS122" s="805"/>
      <c r="DT122" s="805"/>
      <c r="DU122" s="805"/>
      <c r="DV122" s="782">
        <v>15.2</v>
      </c>
      <c r="DW122" s="782"/>
      <c r="DX122" s="782"/>
      <c r="DY122" s="782"/>
      <c r="DZ122" s="783"/>
    </row>
    <row r="123" spans="1:130" s="199" customFormat="1" ht="26.25" customHeight="1">
      <c r="A123" s="878"/>
      <c r="B123" s="879"/>
      <c r="C123" s="816" t="s">
        <v>443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767" t="s">
        <v>112</v>
      </c>
      <c r="AB123" s="768"/>
      <c r="AC123" s="768"/>
      <c r="AD123" s="768"/>
      <c r="AE123" s="769"/>
      <c r="AF123" s="770" t="s">
        <v>112</v>
      </c>
      <c r="AG123" s="768"/>
      <c r="AH123" s="768"/>
      <c r="AI123" s="768"/>
      <c r="AJ123" s="769"/>
      <c r="AK123" s="770" t="s">
        <v>112</v>
      </c>
      <c r="AL123" s="768"/>
      <c r="AM123" s="768"/>
      <c r="AN123" s="768"/>
      <c r="AO123" s="769"/>
      <c r="AP123" s="809" t="s">
        <v>112</v>
      </c>
      <c r="AQ123" s="810"/>
      <c r="AR123" s="810"/>
      <c r="AS123" s="810"/>
      <c r="AT123" s="811"/>
      <c r="AU123" s="874"/>
      <c r="AV123" s="875"/>
      <c r="AW123" s="875"/>
      <c r="AX123" s="875"/>
      <c r="AY123" s="875"/>
      <c r="AZ123" s="230" t="s">
        <v>171</v>
      </c>
      <c r="BA123" s="230"/>
      <c r="BB123" s="230"/>
      <c r="BC123" s="230"/>
      <c r="BD123" s="230"/>
      <c r="BE123" s="230"/>
      <c r="BF123" s="230"/>
      <c r="BG123" s="230"/>
      <c r="BH123" s="230"/>
      <c r="BI123" s="230"/>
      <c r="BJ123" s="230"/>
      <c r="BK123" s="230"/>
      <c r="BL123" s="230"/>
      <c r="BM123" s="230"/>
      <c r="BN123" s="230"/>
      <c r="BO123" s="845" t="s">
        <v>457</v>
      </c>
      <c r="BP123" s="846"/>
      <c r="BQ123" s="842">
        <v>18492428</v>
      </c>
      <c r="BR123" s="843"/>
      <c r="BS123" s="843"/>
      <c r="BT123" s="843"/>
      <c r="BU123" s="843"/>
      <c r="BV123" s="843">
        <v>17914478</v>
      </c>
      <c r="BW123" s="843"/>
      <c r="BX123" s="843"/>
      <c r="BY123" s="843"/>
      <c r="BZ123" s="843"/>
      <c r="CA123" s="843">
        <v>17262311</v>
      </c>
      <c r="CB123" s="843"/>
      <c r="CC123" s="843"/>
      <c r="CD123" s="843"/>
      <c r="CE123" s="843"/>
      <c r="CF123" s="734"/>
      <c r="CG123" s="735"/>
      <c r="CH123" s="735"/>
      <c r="CI123" s="735"/>
      <c r="CJ123" s="844"/>
      <c r="CK123" s="860"/>
      <c r="CL123" s="826"/>
      <c r="CM123" s="826"/>
      <c r="CN123" s="826"/>
      <c r="CO123" s="827"/>
      <c r="CP123" s="835" t="s">
        <v>400</v>
      </c>
      <c r="CQ123" s="836"/>
      <c r="CR123" s="836"/>
      <c r="CS123" s="836"/>
      <c r="CT123" s="836"/>
      <c r="CU123" s="836"/>
      <c r="CV123" s="836"/>
      <c r="CW123" s="836"/>
      <c r="CX123" s="836"/>
      <c r="CY123" s="836"/>
      <c r="CZ123" s="836"/>
      <c r="DA123" s="836"/>
      <c r="DB123" s="836"/>
      <c r="DC123" s="836"/>
      <c r="DD123" s="836"/>
      <c r="DE123" s="836"/>
      <c r="DF123" s="837"/>
      <c r="DG123" s="767">
        <v>801586</v>
      </c>
      <c r="DH123" s="768"/>
      <c r="DI123" s="768"/>
      <c r="DJ123" s="768"/>
      <c r="DK123" s="769"/>
      <c r="DL123" s="770">
        <v>730080</v>
      </c>
      <c r="DM123" s="768"/>
      <c r="DN123" s="768"/>
      <c r="DO123" s="768"/>
      <c r="DP123" s="769"/>
      <c r="DQ123" s="770">
        <v>659020</v>
      </c>
      <c r="DR123" s="768"/>
      <c r="DS123" s="768"/>
      <c r="DT123" s="768"/>
      <c r="DU123" s="769"/>
      <c r="DV123" s="809">
        <v>11.7</v>
      </c>
      <c r="DW123" s="810"/>
      <c r="DX123" s="810"/>
      <c r="DY123" s="810"/>
      <c r="DZ123" s="811"/>
    </row>
    <row r="124" spans="1:130" s="199" customFormat="1" ht="26.25" customHeight="1" thickBot="1">
      <c r="A124" s="878"/>
      <c r="B124" s="879"/>
      <c r="C124" s="816" t="s">
        <v>446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767" t="s">
        <v>112</v>
      </c>
      <c r="AB124" s="768"/>
      <c r="AC124" s="768"/>
      <c r="AD124" s="768"/>
      <c r="AE124" s="769"/>
      <c r="AF124" s="770" t="s">
        <v>112</v>
      </c>
      <c r="AG124" s="768"/>
      <c r="AH124" s="768"/>
      <c r="AI124" s="768"/>
      <c r="AJ124" s="769"/>
      <c r="AK124" s="770" t="s">
        <v>112</v>
      </c>
      <c r="AL124" s="768"/>
      <c r="AM124" s="768"/>
      <c r="AN124" s="768"/>
      <c r="AO124" s="769"/>
      <c r="AP124" s="809" t="s">
        <v>112</v>
      </c>
      <c r="AQ124" s="810"/>
      <c r="AR124" s="810"/>
      <c r="AS124" s="810"/>
      <c r="AT124" s="811"/>
      <c r="AU124" s="838" t="s">
        <v>458</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53.9</v>
      </c>
      <c r="BR124" s="833"/>
      <c r="BS124" s="833"/>
      <c r="BT124" s="833"/>
      <c r="BU124" s="833"/>
      <c r="BV124" s="833">
        <v>50.4</v>
      </c>
      <c r="BW124" s="833"/>
      <c r="BX124" s="833"/>
      <c r="BY124" s="833"/>
      <c r="BZ124" s="833"/>
      <c r="CA124" s="833">
        <v>40.4</v>
      </c>
      <c r="CB124" s="833"/>
      <c r="CC124" s="833"/>
      <c r="CD124" s="833"/>
      <c r="CE124" s="833"/>
      <c r="CF124" s="712"/>
      <c r="CG124" s="713"/>
      <c r="CH124" s="713"/>
      <c r="CI124" s="713"/>
      <c r="CJ124" s="834"/>
      <c r="CK124" s="861"/>
      <c r="CL124" s="861"/>
      <c r="CM124" s="861"/>
      <c r="CN124" s="861"/>
      <c r="CO124" s="862"/>
      <c r="CP124" s="835" t="s">
        <v>459</v>
      </c>
      <c r="CQ124" s="836"/>
      <c r="CR124" s="836"/>
      <c r="CS124" s="836"/>
      <c r="CT124" s="836"/>
      <c r="CU124" s="836"/>
      <c r="CV124" s="836"/>
      <c r="CW124" s="836"/>
      <c r="CX124" s="836"/>
      <c r="CY124" s="836"/>
      <c r="CZ124" s="836"/>
      <c r="DA124" s="836"/>
      <c r="DB124" s="836"/>
      <c r="DC124" s="836"/>
      <c r="DD124" s="836"/>
      <c r="DE124" s="836"/>
      <c r="DF124" s="837"/>
      <c r="DG124" s="750">
        <v>520215</v>
      </c>
      <c r="DH124" s="751"/>
      <c r="DI124" s="751"/>
      <c r="DJ124" s="751"/>
      <c r="DK124" s="752"/>
      <c r="DL124" s="753">
        <v>500308</v>
      </c>
      <c r="DM124" s="751"/>
      <c r="DN124" s="751"/>
      <c r="DO124" s="751"/>
      <c r="DP124" s="752"/>
      <c r="DQ124" s="753">
        <v>479387</v>
      </c>
      <c r="DR124" s="751"/>
      <c r="DS124" s="751"/>
      <c r="DT124" s="751"/>
      <c r="DU124" s="752"/>
      <c r="DV124" s="819">
        <v>8.5</v>
      </c>
      <c r="DW124" s="820"/>
      <c r="DX124" s="820"/>
      <c r="DY124" s="820"/>
      <c r="DZ124" s="821"/>
    </row>
    <row r="125" spans="1:130" s="199" customFormat="1" ht="26.25" customHeight="1">
      <c r="A125" s="878"/>
      <c r="B125" s="879"/>
      <c r="C125" s="816" t="s">
        <v>448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767" t="s">
        <v>112</v>
      </c>
      <c r="AB125" s="768"/>
      <c r="AC125" s="768"/>
      <c r="AD125" s="768"/>
      <c r="AE125" s="769"/>
      <c r="AF125" s="770" t="s">
        <v>112</v>
      </c>
      <c r="AG125" s="768"/>
      <c r="AH125" s="768"/>
      <c r="AI125" s="768"/>
      <c r="AJ125" s="769"/>
      <c r="AK125" s="770" t="s">
        <v>112</v>
      </c>
      <c r="AL125" s="768"/>
      <c r="AM125" s="768"/>
      <c r="AN125" s="768"/>
      <c r="AO125" s="769"/>
      <c r="AP125" s="809" t="s">
        <v>112</v>
      </c>
      <c r="AQ125" s="810"/>
      <c r="AR125" s="810"/>
      <c r="AS125" s="810"/>
      <c r="AT125" s="81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22" t="s">
        <v>460</v>
      </c>
      <c r="CL125" s="823"/>
      <c r="CM125" s="823"/>
      <c r="CN125" s="823"/>
      <c r="CO125" s="824"/>
      <c r="CP125" s="831" t="s">
        <v>461</v>
      </c>
      <c r="CQ125" s="796"/>
      <c r="CR125" s="796"/>
      <c r="CS125" s="796"/>
      <c r="CT125" s="796"/>
      <c r="CU125" s="796"/>
      <c r="CV125" s="796"/>
      <c r="CW125" s="796"/>
      <c r="CX125" s="796"/>
      <c r="CY125" s="796"/>
      <c r="CZ125" s="796"/>
      <c r="DA125" s="796"/>
      <c r="DB125" s="796"/>
      <c r="DC125" s="796"/>
      <c r="DD125" s="796"/>
      <c r="DE125" s="796"/>
      <c r="DF125" s="797"/>
      <c r="DG125" s="832" t="s">
        <v>112</v>
      </c>
      <c r="DH125" s="813"/>
      <c r="DI125" s="813"/>
      <c r="DJ125" s="813"/>
      <c r="DK125" s="813"/>
      <c r="DL125" s="813" t="s">
        <v>112</v>
      </c>
      <c r="DM125" s="813"/>
      <c r="DN125" s="813"/>
      <c r="DO125" s="813"/>
      <c r="DP125" s="813"/>
      <c r="DQ125" s="813" t="s">
        <v>112</v>
      </c>
      <c r="DR125" s="813"/>
      <c r="DS125" s="813"/>
      <c r="DT125" s="813"/>
      <c r="DU125" s="813"/>
      <c r="DV125" s="814" t="s">
        <v>112</v>
      </c>
      <c r="DW125" s="814"/>
      <c r="DX125" s="814"/>
      <c r="DY125" s="814"/>
      <c r="DZ125" s="815"/>
    </row>
    <row r="126" spans="1:130" s="199" customFormat="1" ht="26.25" customHeight="1" thickBot="1">
      <c r="A126" s="878"/>
      <c r="B126" s="879"/>
      <c r="C126" s="816" t="s">
        <v>450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767" t="s">
        <v>112</v>
      </c>
      <c r="AB126" s="768"/>
      <c r="AC126" s="768"/>
      <c r="AD126" s="768"/>
      <c r="AE126" s="769"/>
      <c r="AF126" s="770" t="s">
        <v>112</v>
      </c>
      <c r="AG126" s="768"/>
      <c r="AH126" s="768"/>
      <c r="AI126" s="768"/>
      <c r="AJ126" s="769"/>
      <c r="AK126" s="770" t="s">
        <v>112</v>
      </c>
      <c r="AL126" s="768"/>
      <c r="AM126" s="768"/>
      <c r="AN126" s="768"/>
      <c r="AO126" s="769"/>
      <c r="AP126" s="809" t="s">
        <v>112</v>
      </c>
      <c r="AQ126" s="810"/>
      <c r="AR126" s="810"/>
      <c r="AS126" s="810"/>
      <c r="AT126" s="81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25"/>
      <c r="CL126" s="826"/>
      <c r="CM126" s="826"/>
      <c r="CN126" s="826"/>
      <c r="CO126" s="827"/>
      <c r="CP126" s="803" t="s">
        <v>462</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80"/>
      <c r="B127" s="881"/>
      <c r="C127" s="806" t="s">
        <v>463</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67">
        <v>17644</v>
      </c>
      <c r="AB127" s="768"/>
      <c r="AC127" s="768"/>
      <c r="AD127" s="768"/>
      <c r="AE127" s="769"/>
      <c r="AF127" s="770">
        <v>10549</v>
      </c>
      <c r="AG127" s="768"/>
      <c r="AH127" s="768"/>
      <c r="AI127" s="768"/>
      <c r="AJ127" s="769"/>
      <c r="AK127" s="770">
        <v>8770</v>
      </c>
      <c r="AL127" s="768"/>
      <c r="AM127" s="768"/>
      <c r="AN127" s="768"/>
      <c r="AO127" s="769"/>
      <c r="AP127" s="809">
        <v>0.2</v>
      </c>
      <c r="AQ127" s="810"/>
      <c r="AR127" s="810"/>
      <c r="AS127" s="810"/>
      <c r="AT127" s="811"/>
      <c r="AU127" s="235"/>
      <c r="AV127" s="235"/>
      <c r="AW127" s="235"/>
      <c r="AX127" s="812" t="s">
        <v>464</v>
      </c>
      <c r="AY127" s="800"/>
      <c r="AZ127" s="800"/>
      <c r="BA127" s="800"/>
      <c r="BB127" s="800"/>
      <c r="BC127" s="800"/>
      <c r="BD127" s="800"/>
      <c r="BE127" s="801"/>
      <c r="BF127" s="799" t="s">
        <v>465</v>
      </c>
      <c r="BG127" s="800"/>
      <c r="BH127" s="800"/>
      <c r="BI127" s="800"/>
      <c r="BJ127" s="800"/>
      <c r="BK127" s="800"/>
      <c r="BL127" s="801"/>
      <c r="BM127" s="799" t="s">
        <v>466</v>
      </c>
      <c r="BN127" s="800"/>
      <c r="BO127" s="800"/>
      <c r="BP127" s="800"/>
      <c r="BQ127" s="800"/>
      <c r="BR127" s="800"/>
      <c r="BS127" s="801"/>
      <c r="BT127" s="799" t="s">
        <v>467</v>
      </c>
      <c r="BU127" s="800"/>
      <c r="BV127" s="800"/>
      <c r="BW127" s="800"/>
      <c r="BX127" s="800"/>
      <c r="BY127" s="800"/>
      <c r="BZ127" s="802"/>
      <c r="CA127" s="235"/>
      <c r="CB127" s="235"/>
      <c r="CC127" s="235"/>
      <c r="CD127" s="236"/>
      <c r="CE127" s="236"/>
      <c r="CF127" s="236"/>
      <c r="CG127" s="233"/>
      <c r="CH127" s="233"/>
      <c r="CI127" s="233"/>
      <c r="CJ127" s="234"/>
      <c r="CK127" s="825"/>
      <c r="CL127" s="826"/>
      <c r="CM127" s="826"/>
      <c r="CN127" s="826"/>
      <c r="CO127" s="827"/>
      <c r="CP127" s="803" t="s">
        <v>468</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469</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470</v>
      </c>
      <c r="X128" s="786"/>
      <c r="Y128" s="786"/>
      <c r="Z128" s="787"/>
      <c r="AA128" s="788">
        <v>48062</v>
      </c>
      <c r="AB128" s="789"/>
      <c r="AC128" s="789"/>
      <c r="AD128" s="789"/>
      <c r="AE128" s="790"/>
      <c r="AF128" s="791">
        <v>43174</v>
      </c>
      <c r="AG128" s="789"/>
      <c r="AH128" s="789"/>
      <c r="AI128" s="789"/>
      <c r="AJ128" s="790"/>
      <c r="AK128" s="791">
        <v>40592</v>
      </c>
      <c r="AL128" s="789"/>
      <c r="AM128" s="789"/>
      <c r="AN128" s="789"/>
      <c r="AO128" s="790"/>
      <c r="AP128" s="792"/>
      <c r="AQ128" s="793"/>
      <c r="AR128" s="793"/>
      <c r="AS128" s="793"/>
      <c r="AT128" s="794"/>
      <c r="AU128" s="235"/>
      <c r="AV128" s="235"/>
      <c r="AW128" s="235"/>
      <c r="AX128" s="795" t="s">
        <v>471</v>
      </c>
      <c r="AY128" s="796"/>
      <c r="AZ128" s="796"/>
      <c r="BA128" s="796"/>
      <c r="BB128" s="796"/>
      <c r="BC128" s="796"/>
      <c r="BD128" s="796"/>
      <c r="BE128" s="797"/>
      <c r="BF128" s="774" t="s">
        <v>112</v>
      </c>
      <c r="BG128" s="775"/>
      <c r="BH128" s="775"/>
      <c r="BI128" s="775"/>
      <c r="BJ128" s="775"/>
      <c r="BK128" s="775"/>
      <c r="BL128" s="798"/>
      <c r="BM128" s="774">
        <v>13.94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28"/>
      <c r="CL128" s="829"/>
      <c r="CM128" s="829"/>
      <c r="CN128" s="829"/>
      <c r="CO128" s="830"/>
      <c r="CP128" s="777" t="s">
        <v>472</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473</v>
      </c>
      <c r="X129" s="765"/>
      <c r="Y129" s="765"/>
      <c r="Z129" s="766"/>
      <c r="AA129" s="767">
        <v>7596217</v>
      </c>
      <c r="AB129" s="768"/>
      <c r="AC129" s="768"/>
      <c r="AD129" s="768"/>
      <c r="AE129" s="769"/>
      <c r="AF129" s="770">
        <v>7601188</v>
      </c>
      <c r="AG129" s="768"/>
      <c r="AH129" s="768"/>
      <c r="AI129" s="768"/>
      <c r="AJ129" s="769"/>
      <c r="AK129" s="770">
        <v>7336130</v>
      </c>
      <c r="AL129" s="768"/>
      <c r="AM129" s="768"/>
      <c r="AN129" s="768"/>
      <c r="AO129" s="769"/>
      <c r="AP129" s="771"/>
      <c r="AQ129" s="772"/>
      <c r="AR129" s="772"/>
      <c r="AS129" s="772"/>
      <c r="AT129" s="773"/>
      <c r="AU129" s="237"/>
      <c r="AV129" s="237"/>
      <c r="AW129" s="237"/>
      <c r="AX129" s="737" t="s">
        <v>474</v>
      </c>
      <c r="AY129" s="738"/>
      <c r="AZ129" s="738"/>
      <c r="BA129" s="738"/>
      <c r="BB129" s="738"/>
      <c r="BC129" s="738"/>
      <c r="BD129" s="738"/>
      <c r="BE129" s="739"/>
      <c r="BF129" s="757" t="s">
        <v>112</v>
      </c>
      <c r="BG129" s="758"/>
      <c r="BH129" s="758"/>
      <c r="BI129" s="758"/>
      <c r="BJ129" s="758"/>
      <c r="BK129" s="758"/>
      <c r="BL129" s="759"/>
      <c r="BM129" s="757">
        <v>18.940000000000001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475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476</v>
      </c>
      <c r="X130" s="765"/>
      <c r="Y130" s="765"/>
      <c r="Z130" s="766"/>
      <c r="AA130" s="767">
        <v>1758581</v>
      </c>
      <c r="AB130" s="768"/>
      <c r="AC130" s="768"/>
      <c r="AD130" s="768"/>
      <c r="AE130" s="769"/>
      <c r="AF130" s="770">
        <v>1734090</v>
      </c>
      <c r="AG130" s="768"/>
      <c r="AH130" s="768"/>
      <c r="AI130" s="768"/>
      <c r="AJ130" s="769"/>
      <c r="AK130" s="770">
        <v>1697675</v>
      </c>
      <c r="AL130" s="768"/>
      <c r="AM130" s="768"/>
      <c r="AN130" s="768"/>
      <c r="AO130" s="769"/>
      <c r="AP130" s="771"/>
      <c r="AQ130" s="772"/>
      <c r="AR130" s="772"/>
      <c r="AS130" s="772"/>
      <c r="AT130" s="773"/>
      <c r="AU130" s="237"/>
      <c r="AV130" s="237"/>
      <c r="AW130" s="237"/>
      <c r="AX130" s="737" t="s">
        <v>477</v>
      </c>
      <c r="AY130" s="738"/>
      <c r="AZ130" s="738"/>
      <c r="BA130" s="738"/>
      <c r="BB130" s="738"/>
      <c r="BC130" s="738"/>
      <c r="BD130" s="738"/>
      <c r="BE130" s="739"/>
      <c r="BF130" s="740">
        <v>11.5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478</v>
      </c>
      <c r="X131" s="748"/>
      <c r="Y131" s="748"/>
      <c r="Z131" s="749"/>
      <c r="AA131" s="750">
        <v>5837636</v>
      </c>
      <c r="AB131" s="751"/>
      <c r="AC131" s="751"/>
      <c r="AD131" s="751"/>
      <c r="AE131" s="752"/>
      <c r="AF131" s="753">
        <v>5867098</v>
      </c>
      <c r="AG131" s="751"/>
      <c r="AH131" s="751"/>
      <c r="AI131" s="751"/>
      <c r="AJ131" s="752"/>
      <c r="AK131" s="753">
        <v>5638455</v>
      </c>
      <c r="AL131" s="751"/>
      <c r="AM131" s="751"/>
      <c r="AN131" s="751"/>
      <c r="AO131" s="752"/>
      <c r="AP131" s="754"/>
      <c r="AQ131" s="755"/>
      <c r="AR131" s="755"/>
      <c r="AS131" s="755"/>
      <c r="AT131" s="756"/>
      <c r="AU131" s="237"/>
      <c r="AV131" s="237"/>
      <c r="AW131" s="237"/>
      <c r="AX131" s="715" t="s">
        <v>479</v>
      </c>
      <c r="AY131" s="716"/>
      <c r="AZ131" s="716"/>
      <c r="BA131" s="716"/>
      <c r="BB131" s="716"/>
      <c r="BC131" s="716"/>
      <c r="BD131" s="716"/>
      <c r="BE131" s="717"/>
      <c r="BF131" s="718">
        <v>40.4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480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481</v>
      </c>
      <c r="W132" s="728"/>
      <c r="X132" s="728"/>
      <c r="Y132" s="728"/>
      <c r="Z132" s="729"/>
      <c r="AA132" s="730">
        <v>12.16142973</v>
      </c>
      <c r="AB132" s="731"/>
      <c r="AC132" s="731"/>
      <c r="AD132" s="731"/>
      <c r="AE132" s="732"/>
      <c r="AF132" s="733">
        <v>10.60750543</v>
      </c>
      <c r="AG132" s="731"/>
      <c r="AH132" s="731"/>
      <c r="AI132" s="731"/>
      <c r="AJ132" s="732"/>
      <c r="AK132" s="733">
        <v>11.76347067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482</v>
      </c>
      <c r="W133" s="707"/>
      <c r="X133" s="707"/>
      <c r="Y133" s="707"/>
      <c r="Z133" s="708"/>
      <c r="AA133" s="709">
        <v>13.6</v>
      </c>
      <c r="AB133" s="710"/>
      <c r="AC133" s="710"/>
      <c r="AD133" s="710"/>
      <c r="AE133" s="711"/>
      <c r="AF133" s="709">
        <v>12.1</v>
      </c>
      <c r="AG133" s="710"/>
      <c r="AH133" s="710"/>
      <c r="AI133" s="710"/>
      <c r="AJ133" s="711"/>
      <c r="AK133" s="709">
        <v>11.5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483</v>
      </c>
      <c r="B5" s="248"/>
      <c r="C5" s="248"/>
      <c r="D5" s="248"/>
      <c r="E5" s="248"/>
      <c r="F5" s="248"/>
      <c r="G5" s="248"/>
      <c r="H5" s="248"/>
      <c r="I5" s="248"/>
      <c r="J5" s="248"/>
      <c r="K5" s="248"/>
      <c r="L5" s="248"/>
      <c r="M5" s="248"/>
      <c r="N5" s="248"/>
      <c r="O5" s="249"/>
    </row>
    <row r="6" spans="1:16">
      <c r="A6" s="250"/>
      <c r="B6" s="246"/>
      <c r="C6" s="246"/>
      <c r="D6" s="246"/>
      <c r="E6" s="246"/>
      <c r="F6" s="246"/>
      <c r="G6" s="251" t="s">
        <v>484</v>
      </c>
      <c r="H6" s="251"/>
      <c r="I6" s="251"/>
      <c r="J6" s="251"/>
      <c r="K6" s="246"/>
      <c r="L6" s="246"/>
      <c r="M6" s="246"/>
      <c r="N6" s="246"/>
    </row>
    <row r="7" spans="1:16">
      <c r="A7" s="250"/>
      <c r="B7" s="246"/>
      <c r="C7" s="246"/>
      <c r="D7" s="246"/>
      <c r="E7" s="246"/>
      <c r="F7" s="246"/>
      <c r="G7" s="253"/>
      <c r="H7" s="254"/>
      <c r="I7" s="254"/>
      <c r="J7" s="255"/>
      <c r="K7" s="1131" t="s">
        <v>485</v>
      </c>
      <c r="L7" s="256"/>
      <c r="M7" s="257" t="s">
        <v>486</v>
      </c>
      <c r="N7" s="258"/>
    </row>
    <row r="8" spans="1:16">
      <c r="A8" s="250"/>
      <c r="B8" s="246"/>
      <c r="C8" s="246"/>
      <c r="D8" s="246"/>
      <c r="E8" s="246"/>
      <c r="F8" s="246"/>
      <c r="G8" s="259"/>
      <c r="H8" s="260"/>
      <c r="I8" s="260"/>
      <c r="J8" s="261"/>
      <c r="K8" s="1132"/>
      <c r="L8" s="262" t="s">
        <v>487</v>
      </c>
      <c r="M8" s="263" t="s">
        <v>488</v>
      </c>
      <c r="N8" s="264" t="s">
        <v>489</v>
      </c>
    </row>
    <row r="9" spans="1:16">
      <c r="A9" s="250"/>
      <c r="B9" s="246"/>
      <c r="C9" s="246"/>
      <c r="D9" s="246"/>
      <c r="E9" s="246"/>
      <c r="F9" s="246"/>
      <c r="G9" s="1133" t="s">
        <v>490</v>
      </c>
      <c r="H9" s="1134"/>
      <c r="I9" s="1134"/>
      <c r="J9" s="1135"/>
      <c r="K9" s="265">
        <v>1616656</v>
      </c>
      <c r="L9" s="266">
        <v>108130</v>
      </c>
      <c r="M9" s="267">
        <v>85150</v>
      </c>
      <c r="N9" s="268">
        <v>27</v>
      </c>
    </row>
    <row r="10" spans="1:16">
      <c r="A10" s="250"/>
      <c r="B10" s="246"/>
      <c r="C10" s="246"/>
      <c r="D10" s="246"/>
      <c r="E10" s="246"/>
      <c r="F10" s="246"/>
      <c r="G10" s="1133" t="s">
        <v>491</v>
      </c>
      <c r="H10" s="1134"/>
      <c r="I10" s="1134"/>
      <c r="J10" s="1135"/>
      <c r="K10" s="269">
        <v>231439</v>
      </c>
      <c r="L10" s="270">
        <v>15480</v>
      </c>
      <c r="M10" s="271">
        <v>9032</v>
      </c>
      <c r="N10" s="272">
        <v>71.400000000000006</v>
      </c>
    </row>
    <row r="11" spans="1:16" ht="13.5" customHeight="1">
      <c r="A11" s="250"/>
      <c r="B11" s="246"/>
      <c r="C11" s="246"/>
      <c r="D11" s="246"/>
      <c r="E11" s="246"/>
      <c r="F11" s="246"/>
      <c r="G11" s="1133" t="s">
        <v>492</v>
      </c>
      <c r="H11" s="1134"/>
      <c r="I11" s="1134"/>
      <c r="J11" s="1135"/>
      <c r="K11" s="269">
        <v>180203</v>
      </c>
      <c r="L11" s="270">
        <v>12053</v>
      </c>
      <c r="M11" s="271">
        <v>13711</v>
      </c>
      <c r="N11" s="272">
        <v>-12.1</v>
      </c>
    </row>
    <row r="12" spans="1:16" ht="13.5" customHeight="1">
      <c r="A12" s="250"/>
      <c r="B12" s="246"/>
      <c r="C12" s="246"/>
      <c r="D12" s="246"/>
      <c r="E12" s="246"/>
      <c r="F12" s="246"/>
      <c r="G12" s="1133" t="s">
        <v>493</v>
      </c>
      <c r="H12" s="1134"/>
      <c r="I12" s="1134"/>
      <c r="J12" s="1135"/>
      <c r="K12" s="269">
        <v>24584</v>
      </c>
      <c r="L12" s="270">
        <v>1644</v>
      </c>
      <c r="M12" s="271">
        <v>641</v>
      </c>
      <c r="N12" s="272">
        <v>156.5</v>
      </c>
    </row>
    <row r="13" spans="1:16" ht="13.5" customHeight="1">
      <c r="A13" s="250"/>
      <c r="B13" s="246"/>
      <c r="C13" s="246"/>
      <c r="D13" s="246"/>
      <c r="E13" s="246"/>
      <c r="F13" s="246"/>
      <c r="G13" s="1133" t="s">
        <v>494</v>
      </c>
      <c r="H13" s="1134"/>
      <c r="I13" s="1134"/>
      <c r="J13" s="1135"/>
      <c r="K13" s="269" t="s">
        <v>495</v>
      </c>
      <c r="L13" s="270" t="s">
        <v>495</v>
      </c>
      <c r="M13" s="271" t="s">
        <v>495</v>
      </c>
      <c r="N13" s="272" t="s">
        <v>495</v>
      </c>
    </row>
    <row r="14" spans="1:16" ht="13.5" customHeight="1">
      <c r="A14" s="250"/>
      <c r="B14" s="246"/>
      <c r="C14" s="246"/>
      <c r="D14" s="246"/>
      <c r="E14" s="246"/>
      <c r="F14" s="246"/>
      <c r="G14" s="1133" t="s">
        <v>496</v>
      </c>
      <c r="H14" s="1134"/>
      <c r="I14" s="1134"/>
      <c r="J14" s="1135"/>
      <c r="K14" s="269">
        <v>42928</v>
      </c>
      <c r="L14" s="270">
        <v>2871</v>
      </c>
      <c r="M14" s="271">
        <v>4184</v>
      </c>
      <c r="N14" s="272">
        <v>-31.4</v>
      </c>
    </row>
    <row r="15" spans="1:16" ht="13.5" customHeight="1">
      <c r="A15" s="250"/>
      <c r="B15" s="246"/>
      <c r="C15" s="246"/>
      <c r="D15" s="246"/>
      <c r="E15" s="246"/>
      <c r="F15" s="246"/>
      <c r="G15" s="1133" t="s">
        <v>497</v>
      </c>
      <c r="H15" s="1134"/>
      <c r="I15" s="1134"/>
      <c r="J15" s="1135"/>
      <c r="K15" s="269">
        <v>63712</v>
      </c>
      <c r="L15" s="270">
        <v>4261</v>
      </c>
      <c r="M15" s="271">
        <v>2000</v>
      </c>
      <c r="N15" s="272">
        <v>113.1</v>
      </c>
    </row>
    <row r="16" spans="1:16">
      <c r="A16" s="250"/>
      <c r="B16" s="246"/>
      <c r="C16" s="246"/>
      <c r="D16" s="246"/>
      <c r="E16" s="246"/>
      <c r="F16" s="246"/>
      <c r="G16" s="1136" t="s">
        <v>498</v>
      </c>
      <c r="H16" s="1137"/>
      <c r="I16" s="1137"/>
      <c r="J16" s="1138"/>
      <c r="K16" s="270">
        <v>-141519</v>
      </c>
      <c r="L16" s="270">
        <v>-9466</v>
      </c>
      <c r="M16" s="271">
        <v>-8546</v>
      </c>
      <c r="N16" s="272">
        <v>10.8</v>
      </c>
    </row>
    <row r="17" spans="1:16">
      <c r="A17" s="250"/>
      <c r="B17" s="246"/>
      <c r="C17" s="246"/>
      <c r="D17" s="246"/>
      <c r="E17" s="246"/>
      <c r="F17" s="246"/>
      <c r="G17" s="1136" t="s">
        <v>171</v>
      </c>
      <c r="H17" s="1137"/>
      <c r="I17" s="1137"/>
      <c r="J17" s="1138"/>
      <c r="K17" s="270">
        <v>2018003</v>
      </c>
      <c r="L17" s="270">
        <v>134974</v>
      </c>
      <c r="M17" s="271">
        <v>106172</v>
      </c>
      <c r="N17" s="272">
        <v>27.1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499</v>
      </c>
      <c r="H19" s="246"/>
      <c r="I19" s="246"/>
      <c r="J19" s="246"/>
      <c r="K19" s="246"/>
      <c r="L19" s="246"/>
      <c r="M19" s="246"/>
      <c r="N19" s="246"/>
    </row>
    <row r="20" spans="1:16">
      <c r="A20" s="250"/>
      <c r="B20" s="246"/>
      <c r="C20" s="246"/>
      <c r="D20" s="246"/>
      <c r="E20" s="246"/>
      <c r="F20" s="246"/>
      <c r="G20" s="274"/>
      <c r="H20" s="275"/>
      <c r="I20" s="275"/>
      <c r="J20" s="276"/>
      <c r="K20" s="277" t="s">
        <v>500</v>
      </c>
      <c r="L20" s="278" t="s">
        <v>501</v>
      </c>
      <c r="M20" s="279" t="s">
        <v>502</v>
      </c>
      <c r="N20" s="280"/>
    </row>
    <row r="21" spans="1:16" s="286" customFormat="1">
      <c r="A21" s="281"/>
      <c r="B21" s="251"/>
      <c r="C21" s="251"/>
      <c r="D21" s="251"/>
      <c r="E21" s="251"/>
      <c r="F21" s="251"/>
      <c r="G21" s="1139" t="s">
        <v>503</v>
      </c>
      <c r="H21" s="1140"/>
      <c r="I21" s="1140"/>
      <c r="J21" s="1141"/>
      <c r="K21" s="282">
        <v>12.57</v>
      </c>
      <c r="L21" s="283">
        <v>10.19</v>
      </c>
      <c r="M21" s="284">
        <v>2.38</v>
      </c>
      <c r="N21" s="251"/>
      <c r="O21" s="285"/>
      <c r="P21" s="281"/>
    </row>
    <row r="22" spans="1:16" s="286" customFormat="1">
      <c r="A22" s="281"/>
      <c r="B22" s="251"/>
      <c r="C22" s="251"/>
      <c r="D22" s="251"/>
      <c r="E22" s="251"/>
      <c r="F22" s="251"/>
      <c r="G22" s="1139" t="s">
        <v>504</v>
      </c>
      <c r="H22" s="1140"/>
      <c r="I22" s="1140"/>
      <c r="J22" s="1141"/>
      <c r="K22" s="287">
        <v>96</v>
      </c>
      <c r="L22" s="288">
        <v>96.4</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507</v>
      </c>
      <c r="H29" s="251"/>
      <c r="I29" s="251"/>
      <c r="J29" s="251"/>
      <c r="K29" s="246"/>
      <c r="L29" s="246"/>
      <c r="M29" s="246"/>
      <c r="N29" s="246"/>
      <c r="O29" s="295"/>
    </row>
    <row r="30" spans="1:16">
      <c r="A30" s="250"/>
      <c r="B30" s="246"/>
      <c r="C30" s="246"/>
      <c r="D30" s="246"/>
      <c r="E30" s="246"/>
      <c r="F30" s="246"/>
      <c r="G30" s="253"/>
      <c r="H30" s="254"/>
      <c r="I30" s="254"/>
      <c r="J30" s="255"/>
      <c r="K30" s="1131" t="s">
        <v>485</v>
      </c>
      <c r="L30" s="256"/>
      <c r="M30" s="257" t="s">
        <v>486</v>
      </c>
      <c r="N30" s="258"/>
    </row>
    <row r="31" spans="1:16">
      <c r="A31" s="250"/>
      <c r="B31" s="246"/>
      <c r="C31" s="246"/>
      <c r="D31" s="246"/>
      <c r="E31" s="246"/>
      <c r="F31" s="246"/>
      <c r="G31" s="259"/>
      <c r="H31" s="260"/>
      <c r="I31" s="260"/>
      <c r="J31" s="261"/>
      <c r="K31" s="1132"/>
      <c r="L31" s="262" t="s">
        <v>487</v>
      </c>
      <c r="M31" s="263" t="s">
        <v>488</v>
      </c>
      <c r="N31" s="264" t="s">
        <v>489</v>
      </c>
    </row>
    <row r="32" spans="1:16" ht="27" customHeight="1">
      <c r="A32" s="250"/>
      <c r="B32" s="246"/>
      <c r="C32" s="246"/>
      <c r="D32" s="246"/>
      <c r="E32" s="246"/>
      <c r="F32" s="246"/>
      <c r="G32" s="1117" t="s">
        <v>508</v>
      </c>
      <c r="H32" s="1118"/>
      <c r="I32" s="1118"/>
      <c r="J32" s="1119"/>
      <c r="K32" s="296">
        <v>1863037</v>
      </c>
      <c r="L32" s="296">
        <v>124610</v>
      </c>
      <c r="M32" s="297">
        <v>58921</v>
      </c>
      <c r="N32" s="298">
        <v>111.5</v>
      </c>
    </row>
    <row r="33" spans="1:16" ht="13.5" customHeight="1">
      <c r="A33" s="250"/>
      <c r="B33" s="246"/>
      <c r="C33" s="246"/>
      <c r="D33" s="246"/>
      <c r="E33" s="246"/>
      <c r="F33" s="246"/>
      <c r="G33" s="1117" t="s">
        <v>509</v>
      </c>
      <c r="H33" s="1118"/>
      <c r="I33" s="1118"/>
      <c r="J33" s="1119"/>
      <c r="K33" s="296" t="s">
        <v>495</v>
      </c>
      <c r="L33" s="296" t="s">
        <v>495</v>
      </c>
      <c r="M33" s="297" t="s">
        <v>495</v>
      </c>
      <c r="N33" s="298" t="s">
        <v>495</v>
      </c>
    </row>
    <row r="34" spans="1:16" ht="27" customHeight="1">
      <c r="A34" s="250"/>
      <c r="B34" s="246"/>
      <c r="C34" s="246"/>
      <c r="D34" s="246"/>
      <c r="E34" s="246"/>
      <c r="F34" s="246"/>
      <c r="G34" s="1117" t="s">
        <v>510</v>
      </c>
      <c r="H34" s="1118"/>
      <c r="I34" s="1118"/>
      <c r="J34" s="1119"/>
      <c r="K34" s="296" t="s">
        <v>495</v>
      </c>
      <c r="L34" s="296" t="s">
        <v>495</v>
      </c>
      <c r="M34" s="297">
        <v>1</v>
      </c>
      <c r="N34" s="298" t="s">
        <v>495</v>
      </c>
    </row>
    <row r="35" spans="1:16" ht="27" customHeight="1">
      <c r="A35" s="250"/>
      <c r="B35" s="246"/>
      <c r="C35" s="246"/>
      <c r="D35" s="246"/>
      <c r="E35" s="246"/>
      <c r="F35" s="246"/>
      <c r="G35" s="1117" t="s">
        <v>511</v>
      </c>
      <c r="H35" s="1118"/>
      <c r="I35" s="1118"/>
      <c r="J35" s="1119"/>
      <c r="K35" s="296">
        <v>491475</v>
      </c>
      <c r="L35" s="296">
        <v>32872</v>
      </c>
      <c r="M35" s="297">
        <v>21946</v>
      </c>
      <c r="N35" s="298">
        <v>49.8</v>
      </c>
    </row>
    <row r="36" spans="1:16" ht="27" customHeight="1">
      <c r="A36" s="250"/>
      <c r="B36" s="246"/>
      <c r="C36" s="246"/>
      <c r="D36" s="246"/>
      <c r="E36" s="246"/>
      <c r="F36" s="246"/>
      <c r="G36" s="1117" t="s">
        <v>512</v>
      </c>
      <c r="H36" s="1118"/>
      <c r="I36" s="1118"/>
      <c r="J36" s="1119"/>
      <c r="K36" s="296">
        <v>38136</v>
      </c>
      <c r="L36" s="296">
        <v>2551</v>
      </c>
      <c r="M36" s="297">
        <v>3467</v>
      </c>
      <c r="N36" s="298">
        <v>-26.4</v>
      </c>
    </row>
    <row r="37" spans="1:16" ht="13.5" customHeight="1">
      <c r="A37" s="250"/>
      <c r="B37" s="246"/>
      <c r="C37" s="246"/>
      <c r="D37" s="246"/>
      <c r="E37" s="246"/>
      <c r="F37" s="246"/>
      <c r="G37" s="1117" t="s">
        <v>513</v>
      </c>
      <c r="H37" s="1118"/>
      <c r="I37" s="1118"/>
      <c r="J37" s="1119"/>
      <c r="K37" s="296">
        <v>8770</v>
      </c>
      <c r="L37" s="296">
        <v>587</v>
      </c>
      <c r="M37" s="297">
        <v>1242</v>
      </c>
      <c r="N37" s="298">
        <v>-52.7</v>
      </c>
    </row>
    <row r="38" spans="1:16" ht="27" customHeight="1">
      <c r="A38" s="250"/>
      <c r="B38" s="246"/>
      <c r="C38" s="246"/>
      <c r="D38" s="246"/>
      <c r="E38" s="246"/>
      <c r="F38" s="246"/>
      <c r="G38" s="1120" t="s">
        <v>514</v>
      </c>
      <c r="H38" s="1121"/>
      <c r="I38" s="1121"/>
      <c r="J38" s="1122"/>
      <c r="K38" s="299">
        <v>127</v>
      </c>
      <c r="L38" s="299">
        <v>8</v>
      </c>
      <c r="M38" s="300">
        <v>1</v>
      </c>
      <c r="N38" s="301">
        <v>700</v>
      </c>
      <c r="O38" s="295"/>
    </row>
    <row r="39" spans="1:16">
      <c r="A39" s="250"/>
      <c r="B39" s="246"/>
      <c r="C39" s="246"/>
      <c r="D39" s="246"/>
      <c r="E39" s="246"/>
      <c r="F39" s="246"/>
      <c r="G39" s="1120" t="s">
        <v>515</v>
      </c>
      <c r="H39" s="1121"/>
      <c r="I39" s="1121"/>
      <c r="J39" s="1122"/>
      <c r="K39" s="302">
        <v>-40592</v>
      </c>
      <c r="L39" s="302">
        <v>-2715</v>
      </c>
      <c r="M39" s="303">
        <v>-1780</v>
      </c>
      <c r="N39" s="304">
        <v>52.5</v>
      </c>
      <c r="O39" s="295"/>
    </row>
    <row r="40" spans="1:16" ht="27" customHeight="1">
      <c r="A40" s="250"/>
      <c r="B40" s="246"/>
      <c r="C40" s="246"/>
      <c r="D40" s="246"/>
      <c r="E40" s="246"/>
      <c r="F40" s="246"/>
      <c r="G40" s="1117" t="s">
        <v>516</v>
      </c>
      <c r="H40" s="1118"/>
      <c r="I40" s="1118"/>
      <c r="J40" s="1119"/>
      <c r="K40" s="302">
        <v>-1697675</v>
      </c>
      <c r="L40" s="302">
        <v>-113549</v>
      </c>
      <c r="M40" s="303">
        <v>-57269</v>
      </c>
      <c r="N40" s="304">
        <v>98.3</v>
      </c>
      <c r="O40" s="295"/>
    </row>
    <row r="41" spans="1:16">
      <c r="A41" s="250"/>
      <c r="B41" s="246"/>
      <c r="C41" s="246"/>
      <c r="D41" s="246"/>
      <c r="E41" s="246"/>
      <c r="F41" s="246"/>
      <c r="G41" s="1123" t="s">
        <v>282</v>
      </c>
      <c r="H41" s="1124"/>
      <c r="I41" s="1124"/>
      <c r="J41" s="1125"/>
      <c r="K41" s="296">
        <v>663278</v>
      </c>
      <c r="L41" s="302">
        <v>44363</v>
      </c>
      <c r="M41" s="303">
        <v>26530</v>
      </c>
      <c r="N41" s="304">
        <v>67.2</v>
      </c>
      <c r="O41" s="295"/>
    </row>
    <row r="42" spans="1:16">
      <c r="A42" s="250"/>
      <c r="B42" s="246"/>
      <c r="C42" s="246"/>
      <c r="D42" s="246"/>
      <c r="E42" s="246"/>
      <c r="F42" s="246"/>
      <c r="G42" s="305" t="s">
        <v>517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518</v>
      </c>
      <c r="B47" s="246"/>
      <c r="C47" s="246"/>
      <c r="D47" s="246"/>
      <c r="E47" s="246"/>
      <c r="F47" s="246"/>
      <c r="G47" s="246"/>
      <c r="H47" s="246"/>
      <c r="I47" s="246"/>
      <c r="J47" s="246"/>
      <c r="K47" s="246"/>
      <c r="L47" s="246"/>
      <c r="M47" s="246"/>
      <c r="N47" s="246"/>
    </row>
    <row r="48" spans="1:16">
      <c r="A48" s="250"/>
      <c r="B48" s="246"/>
      <c r="C48" s="246"/>
      <c r="D48" s="246"/>
      <c r="E48" s="246"/>
      <c r="F48" s="246"/>
      <c r="G48" s="310" t="s">
        <v>519</v>
      </c>
      <c r="H48" s="310"/>
      <c r="I48" s="310"/>
      <c r="J48" s="310"/>
      <c r="K48" s="310"/>
      <c r="L48" s="310"/>
      <c r="M48" s="311"/>
      <c r="N48" s="310"/>
    </row>
    <row r="49" spans="1:14" ht="13.5" customHeight="1">
      <c r="A49" s="250"/>
      <c r="B49" s="246"/>
      <c r="C49" s="246"/>
      <c r="D49" s="246"/>
      <c r="E49" s="246"/>
      <c r="F49" s="246"/>
      <c r="G49" s="312"/>
      <c r="H49" s="313"/>
      <c r="I49" s="1126" t="s">
        <v>485</v>
      </c>
      <c r="J49" s="1128" t="s">
        <v>520</v>
      </c>
      <c r="K49" s="1129"/>
      <c r="L49" s="1129"/>
      <c r="M49" s="1129"/>
      <c r="N49" s="1130"/>
    </row>
    <row r="50" spans="1:14">
      <c r="A50" s="250"/>
      <c r="B50" s="246"/>
      <c r="C50" s="246"/>
      <c r="D50" s="246"/>
      <c r="E50" s="246"/>
      <c r="F50" s="246"/>
      <c r="G50" s="314"/>
      <c r="H50" s="315"/>
      <c r="I50" s="1127"/>
      <c r="J50" s="316" t="s">
        <v>521</v>
      </c>
      <c r="K50" s="317" t="s">
        <v>522</v>
      </c>
      <c r="L50" s="318" t="s">
        <v>523</v>
      </c>
      <c r="M50" s="319" t="s">
        <v>524</v>
      </c>
      <c r="N50" s="320" t="s">
        <v>525</v>
      </c>
    </row>
    <row r="51" spans="1:14">
      <c r="A51" s="250"/>
      <c r="B51" s="246"/>
      <c r="C51" s="246"/>
      <c r="D51" s="246"/>
      <c r="E51" s="246"/>
      <c r="F51" s="246"/>
      <c r="G51" s="312" t="s">
        <v>526</v>
      </c>
      <c r="H51" s="313"/>
      <c r="I51" s="321">
        <v>1566976</v>
      </c>
      <c r="J51" s="322">
        <v>98988</v>
      </c>
      <c r="K51" s="323">
        <v>-30.4</v>
      </c>
      <c r="L51" s="324">
        <v>70582</v>
      </c>
      <c r="M51" s="325">
        <v>18</v>
      </c>
      <c r="N51" s="326">
        <v>-48.4</v>
      </c>
    </row>
    <row r="52" spans="1:14">
      <c r="A52" s="250"/>
      <c r="B52" s="246"/>
      <c r="C52" s="246"/>
      <c r="D52" s="246"/>
      <c r="E52" s="246"/>
      <c r="F52" s="246"/>
      <c r="G52" s="327"/>
      <c r="H52" s="328" t="s">
        <v>527</v>
      </c>
      <c r="I52" s="329">
        <v>1250659</v>
      </c>
      <c r="J52" s="330">
        <v>79006</v>
      </c>
      <c r="K52" s="331">
        <v>29.1</v>
      </c>
      <c r="L52" s="332">
        <v>36117</v>
      </c>
      <c r="M52" s="333">
        <v>7.3</v>
      </c>
      <c r="N52" s="334">
        <v>21.8</v>
      </c>
    </row>
    <row r="53" spans="1:14">
      <c r="A53" s="250"/>
      <c r="B53" s="246"/>
      <c r="C53" s="246"/>
      <c r="D53" s="246"/>
      <c r="E53" s="246"/>
      <c r="F53" s="246"/>
      <c r="G53" s="312" t="s">
        <v>528</v>
      </c>
      <c r="H53" s="313"/>
      <c r="I53" s="321">
        <v>1095115</v>
      </c>
      <c r="J53" s="322">
        <v>69913</v>
      </c>
      <c r="K53" s="323">
        <v>-29.4</v>
      </c>
      <c r="L53" s="324">
        <v>81990</v>
      </c>
      <c r="M53" s="325">
        <v>16.2</v>
      </c>
      <c r="N53" s="326">
        <v>-45.6</v>
      </c>
    </row>
    <row r="54" spans="1:14">
      <c r="A54" s="250"/>
      <c r="B54" s="246"/>
      <c r="C54" s="246"/>
      <c r="D54" s="246"/>
      <c r="E54" s="246"/>
      <c r="F54" s="246"/>
      <c r="G54" s="327"/>
      <c r="H54" s="328" t="s">
        <v>527</v>
      </c>
      <c r="I54" s="329">
        <v>427710</v>
      </c>
      <c r="J54" s="330">
        <v>27305</v>
      </c>
      <c r="K54" s="331">
        <v>-65.400000000000006</v>
      </c>
      <c r="L54" s="332">
        <v>34482</v>
      </c>
      <c r="M54" s="333">
        <v>-4.5</v>
      </c>
      <c r="N54" s="334">
        <v>-60.9</v>
      </c>
    </row>
    <row r="55" spans="1:14">
      <c r="A55" s="250"/>
      <c r="B55" s="246"/>
      <c r="C55" s="246"/>
      <c r="D55" s="246"/>
      <c r="E55" s="246"/>
      <c r="F55" s="246"/>
      <c r="G55" s="312" t="s">
        <v>529</v>
      </c>
      <c r="H55" s="313"/>
      <c r="I55" s="321">
        <v>859691</v>
      </c>
      <c r="J55" s="322">
        <v>55546</v>
      </c>
      <c r="K55" s="323">
        <v>-20.5</v>
      </c>
      <c r="L55" s="324">
        <v>87551</v>
      </c>
      <c r="M55" s="325">
        <v>6.8</v>
      </c>
      <c r="N55" s="326">
        <v>-27.3</v>
      </c>
    </row>
    <row r="56" spans="1:14">
      <c r="A56" s="250"/>
      <c r="B56" s="246"/>
      <c r="C56" s="246"/>
      <c r="D56" s="246"/>
      <c r="E56" s="246"/>
      <c r="F56" s="246"/>
      <c r="G56" s="327"/>
      <c r="H56" s="328" t="s">
        <v>527</v>
      </c>
      <c r="I56" s="329">
        <v>604200</v>
      </c>
      <c r="J56" s="330">
        <v>39039</v>
      </c>
      <c r="K56" s="331">
        <v>43</v>
      </c>
      <c r="L56" s="332">
        <v>43994</v>
      </c>
      <c r="M56" s="333">
        <v>27.6</v>
      </c>
      <c r="N56" s="334">
        <v>15.4</v>
      </c>
    </row>
    <row r="57" spans="1:14">
      <c r="A57" s="250"/>
      <c r="B57" s="246"/>
      <c r="C57" s="246"/>
      <c r="D57" s="246"/>
      <c r="E57" s="246"/>
      <c r="F57" s="246"/>
      <c r="G57" s="312" t="s">
        <v>530</v>
      </c>
      <c r="H57" s="313"/>
      <c r="I57" s="321">
        <v>1012501</v>
      </c>
      <c r="J57" s="322">
        <v>66572</v>
      </c>
      <c r="K57" s="323">
        <v>19.899999999999999</v>
      </c>
      <c r="L57" s="324">
        <v>106092</v>
      </c>
      <c r="M57" s="325">
        <v>21.2</v>
      </c>
      <c r="N57" s="326">
        <v>-1.3</v>
      </c>
    </row>
    <row r="58" spans="1:14">
      <c r="A58" s="250"/>
      <c r="B58" s="246"/>
      <c r="C58" s="246"/>
      <c r="D58" s="246"/>
      <c r="E58" s="246"/>
      <c r="F58" s="246"/>
      <c r="G58" s="327"/>
      <c r="H58" s="328" t="s">
        <v>527</v>
      </c>
      <c r="I58" s="329">
        <v>699813</v>
      </c>
      <c r="J58" s="330">
        <v>46013</v>
      </c>
      <c r="K58" s="331">
        <v>17.899999999999999</v>
      </c>
      <c r="L58" s="332">
        <v>44299</v>
      </c>
      <c r="M58" s="333">
        <v>0.7</v>
      </c>
      <c r="N58" s="334">
        <v>17.2</v>
      </c>
    </row>
    <row r="59" spans="1:14">
      <c r="A59" s="250"/>
      <c r="B59" s="246"/>
      <c r="C59" s="246"/>
      <c r="D59" s="246"/>
      <c r="E59" s="246"/>
      <c r="F59" s="246"/>
      <c r="G59" s="312" t="s">
        <v>531</v>
      </c>
      <c r="H59" s="313"/>
      <c r="I59" s="321">
        <v>1144871</v>
      </c>
      <c r="J59" s="322">
        <v>76575</v>
      </c>
      <c r="K59" s="323">
        <v>15</v>
      </c>
      <c r="L59" s="324">
        <v>78903</v>
      </c>
      <c r="M59" s="325">
        <v>-25.6</v>
      </c>
      <c r="N59" s="326">
        <v>40.6</v>
      </c>
    </row>
    <row r="60" spans="1:14">
      <c r="A60" s="250"/>
      <c r="B60" s="246"/>
      <c r="C60" s="246"/>
      <c r="D60" s="246"/>
      <c r="E60" s="246"/>
      <c r="F60" s="246"/>
      <c r="G60" s="327"/>
      <c r="H60" s="328" t="s">
        <v>527</v>
      </c>
      <c r="I60" s="335">
        <v>639444</v>
      </c>
      <c r="J60" s="330">
        <v>42769</v>
      </c>
      <c r="K60" s="331">
        <v>-7.1</v>
      </c>
      <c r="L60" s="332">
        <v>49201</v>
      </c>
      <c r="M60" s="333">
        <v>11.1</v>
      </c>
      <c r="N60" s="334">
        <v>-18.2</v>
      </c>
    </row>
    <row r="61" spans="1:14">
      <c r="A61" s="250"/>
      <c r="B61" s="246"/>
      <c r="C61" s="246"/>
      <c r="D61" s="246"/>
      <c r="E61" s="246"/>
      <c r="F61" s="246"/>
      <c r="G61" s="312" t="s">
        <v>532</v>
      </c>
      <c r="H61" s="336"/>
      <c r="I61" s="337">
        <v>1135831</v>
      </c>
      <c r="J61" s="338">
        <v>73519</v>
      </c>
      <c r="K61" s="339">
        <v>-9.1</v>
      </c>
      <c r="L61" s="340">
        <v>85024</v>
      </c>
      <c r="M61" s="341">
        <v>7.3</v>
      </c>
      <c r="N61" s="326">
        <v>-16.399999999999999</v>
      </c>
    </row>
    <row r="62" spans="1:14">
      <c r="A62" s="250"/>
      <c r="B62" s="246"/>
      <c r="C62" s="246"/>
      <c r="D62" s="246"/>
      <c r="E62" s="246"/>
      <c r="F62" s="246"/>
      <c r="G62" s="327"/>
      <c r="H62" s="328" t="s">
        <v>527</v>
      </c>
      <c r="I62" s="329">
        <v>724365</v>
      </c>
      <c r="J62" s="330">
        <v>46826</v>
      </c>
      <c r="K62" s="331">
        <v>3.5</v>
      </c>
      <c r="L62" s="332">
        <v>41619</v>
      </c>
      <c r="M62" s="333">
        <v>8.4</v>
      </c>
      <c r="N62" s="334">
        <v>-4.9000000000000004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公会計指標分析・財政指標組合せ分析表</vt:lpstr>
      <vt:lpstr>施設類型別ストック情報分析表①</vt:lpstr>
      <vt:lpstr>施設類型別ストック情報分析表②</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2018-01-24T05:56:58Z</dcterms:created>
  <dcterms:modified xsi:type="dcterms:W3CDTF">2018-05-01T07:56:04Z</dcterms:modified>
  <cp:category/>
</cp:coreProperties>
</file>